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'Arkusz1'!$B$2:$H$187</definedName>
    <definedName name="_xlnm.Print_Titles" localSheetId="0">'Arkusz1'!$1:$1</definedName>
  </definedNames>
  <calcPr fullCalcOnLoad="1"/>
</workbook>
</file>

<file path=xl/sharedStrings.xml><?xml version="1.0" encoding="utf-8"?>
<sst xmlns="http://schemas.openxmlformats.org/spreadsheetml/2006/main" count="1316" uniqueCount="771">
  <si>
    <t>FW21</t>
  </si>
  <si>
    <t>SKN HERBA</t>
  </si>
  <si>
    <t>Gajdzis - Kuls</t>
  </si>
  <si>
    <t>Międzyośrodkowe SKN</t>
  </si>
  <si>
    <t>2W62</t>
  </si>
  <si>
    <t>Studenckie Neurologiczne Koło Naukowe</t>
  </si>
  <si>
    <t>1W13</t>
  </si>
  <si>
    <t>Maria Teresa</t>
  </si>
  <si>
    <t>Płazińska</t>
  </si>
  <si>
    <t>Anestezjologiczne Koło Naukowe ANKONA F</t>
  </si>
  <si>
    <t>Anestezjologiczne Koło Naukowe ANKONA B</t>
  </si>
  <si>
    <t>SKN Radiologii X-Ray</t>
  </si>
  <si>
    <t>SKN Medycyny Nuklearnej NUKLID</t>
  </si>
  <si>
    <t>1WB1</t>
  </si>
  <si>
    <t>SKN Chirurgii Rekonstrukcyjnej</t>
  </si>
  <si>
    <t>SKN Farmakogenetyki</t>
  </si>
  <si>
    <t>1S31</t>
  </si>
  <si>
    <t>Brus - Sawczuk</t>
  </si>
  <si>
    <t>Zwolińska</t>
  </si>
  <si>
    <t>FW3</t>
  </si>
  <si>
    <t>SKN WISTAR</t>
  </si>
  <si>
    <t>Gąsińska</t>
  </si>
  <si>
    <t>Wardyn</t>
  </si>
  <si>
    <t>FW7</t>
  </si>
  <si>
    <t>Imiela</t>
  </si>
  <si>
    <t>Trochimczuk</t>
  </si>
  <si>
    <t>Kostewicz</t>
  </si>
  <si>
    <t>Kruk</t>
  </si>
  <si>
    <t>Rybak</t>
  </si>
  <si>
    <t>Krysztofiak</t>
  </si>
  <si>
    <t>SKN Ortopedyczne</t>
  </si>
  <si>
    <t>Pietruk</t>
  </si>
  <si>
    <t>Dr n. farm.</t>
  </si>
  <si>
    <t>Prof. dr hab. n. med.</t>
  </si>
  <si>
    <t>Agnieszka</t>
  </si>
  <si>
    <t>Justyna</t>
  </si>
  <si>
    <t>Wojciech</t>
  </si>
  <si>
    <t>Adam</t>
  </si>
  <si>
    <t>Izabela</t>
  </si>
  <si>
    <t>Małgorzata</t>
  </si>
  <si>
    <t>Łukasz</t>
  </si>
  <si>
    <t>Grażyna</t>
  </si>
  <si>
    <t>Daniel</t>
  </si>
  <si>
    <t>Radosław</t>
  </si>
  <si>
    <t>Aneta</t>
  </si>
  <si>
    <t>Teresa</t>
  </si>
  <si>
    <t>Edyta</t>
  </si>
  <si>
    <t>Halina</t>
  </si>
  <si>
    <t>Fiedor</t>
  </si>
  <si>
    <t>Krauze</t>
  </si>
  <si>
    <t>Tołłoczko</t>
  </si>
  <si>
    <t>Warchoł</t>
  </si>
  <si>
    <t>1W44</t>
  </si>
  <si>
    <t>Ruszczyński</t>
  </si>
  <si>
    <t>Studenckie Pediatryczne Koło Naukowe</t>
  </si>
  <si>
    <t>SKN Informatyki Medycznej</t>
  </si>
  <si>
    <t>SKN Neurologii Dziecięcej</t>
  </si>
  <si>
    <t>SKN Pielęgniarstwa Pediatrycznego</t>
  </si>
  <si>
    <t>SKN TELE-ZDROWIE</t>
  </si>
  <si>
    <t>Lewandowski</t>
  </si>
  <si>
    <t>Drwięga</t>
  </si>
  <si>
    <t>Korzeniewski</t>
  </si>
  <si>
    <t>Nitkowski</t>
  </si>
  <si>
    <t>1W33</t>
  </si>
  <si>
    <t>Dziekiewicz</t>
  </si>
  <si>
    <t>Studenckie Nefrologiczne Koło Naukowe</t>
  </si>
  <si>
    <t>SKN Medycyny Podróży MONSUN</t>
  </si>
  <si>
    <t>Prof. dr hab.</t>
  </si>
  <si>
    <t>1M11</t>
  </si>
  <si>
    <t>1M12</t>
  </si>
  <si>
    <t>1M15</t>
  </si>
  <si>
    <t>1M17</t>
  </si>
  <si>
    <t>Dr</t>
  </si>
  <si>
    <t>1M19</t>
  </si>
  <si>
    <t>Dr n. med.</t>
  </si>
  <si>
    <t>1M20</t>
  </si>
  <si>
    <t>1M22</t>
  </si>
  <si>
    <t>1M24</t>
  </si>
  <si>
    <t>1M31</t>
  </si>
  <si>
    <t>1M4</t>
  </si>
  <si>
    <t>1M5</t>
  </si>
  <si>
    <t>12sp</t>
  </si>
  <si>
    <t>1MA</t>
  </si>
  <si>
    <t>Dr hab.</t>
  </si>
  <si>
    <t>1MF</t>
  </si>
  <si>
    <t>1MG</t>
  </si>
  <si>
    <t>1MH</t>
  </si>
  <si>
    <t>NZK</t>
  </si>
  <si>
    <t>Ławiński</t>
  </si>
  <si>
    <t>1W11</t>
  </si>
  <si>
    <t>SKN Elektroradiologii</t>
  </si>
  <si>
    <t>Żuk</t>
  </si>
  <si>
    <t>SKN Kardologii Dziecięcej</t>
  </si>
  <si>
    <t>1S112</t>
  </si>
  <si>
    <t>1S113</t>
  </si>
  <si>
    <t>1S12</t>
  </si>
  <si>
    <t>Krystyna</t>
  </si>
  <si>
    <t>Szymańska</t>
  </si>
  <si>
    <t>Ambroziak</t>
  </si>
  <si>
    <t>Mielczarek</t>
  </si>
  <si>
    <t>Sobczak</t>
  </si>
  <si>
    <t>Witkowski</t>
  </si>
  <si>
    <t>Julia</t>
  </si>
  <si>
    <t>1S13</t>
  </si>
  <si>
    <t>1S14</t>
  </si>
  <si>
    <t>1S15</t>
  </si>
  <si>
    <t>1S17</t>
  </si>
  <si>
    <t>1S18</t>
  </si>
  <si>
    <t>1S2</t>
  </si>
  <si>
    <t>SKN APEX</t>
  </si>
  <si>
    <t>SKN Chirurgii Dziecięcej</t>
  </si>
  <si>
    <t>SKN Medycyny Rodzinnej</t>
  </si>
  <si>
    <t>CEREBELLUM</t>
  </si>
  <si>
    <t>SKN Fizjoterapii</t>
  </si>
  <si>
    <t>DiagMed</t>
  </si>
  <si>
    <t>SKN Toksykologii</t>
  </si>
  <si>
    <t>SKN Kryminalistyki</t>
  </si>
  <si>
    <t>SPECTRUM</t>
  </si>
  <si>
    <t>SKN MOLEKUŁA</t>
  </si>
  <si>
    <t>SKN Biotechnologii Leków</t>
  </si>
  <si>
    <t>SKN Farmakoekonomiki</t>
  </si>
  <si>
    <t>SKN Zdrowia Publicznego</t>
  </si>
  <si>
    <t>Prof. nadzw. dr hab.</t>
  </si>
  <si>
    <t>Broczek</t>
  </si>
  <si>
    <t>SKN Dietetyków</t>
  </si>
  <si>
    <t>SKN Etyki</t>
  </si>
  <si>
    <t>SKN Inżynierii Tkankowej</t>
  </si>
  <si>
    <t>SKN Medycyny Paliatywnej</t>
  </si>
  <si>
    <t>SKN Ratownictwa Ogólnego i Medycyny Katastrof</t>
  </si>
  <si>
    <t>SKN Kardiologii Inwazyjnej</t>
  </si>
  <si>
    <t>SKN Medycyny Sportowej</t>
  </si>
  <si>
    <t>1W23</t>
  </si>
  <si>
    <t>1W34</t>
  </si>
  <si>
    <t>Robert Krzysztof</t>
  </si>
  <si>
    <t>Mlosek</t>
  </si>
  <si>
    <t>1W51</t>
  </si>
  <si>
    <t>1W61</t>
  </si>
  <si>
    <t>1W62</t>
  </si>
  <si>
    <t>1W63</t>
  </si>
  <si>
    <t>1W7</t>
  </si>
  <si>
    <t>1W8</t>
  </si>
  <si>
    <t>1W9</t>
  </si>
  <si>
    <t>1WA</t>
  </si>
  <si>
    <t>1WC</t>
  </si>
  <si>
    <t>1WD</t>
  </si>
  <si>
    <t>1WE</t>
  </si>
  <si>
    <t>1WF</t>
  </si>
  <si>
    <t>1WG</t>
  </si>
  <si>
    <t>1WH</t>
  </si>
  <si>
    <t>1WI</t>
  </si>
  <si>
    <t>1WJ</t>
  </si>
  <si>
    <t>1WK</t>
  </si>
  <si>
    <t>1WM</t>
  </si>
  <si>
    <t>1WN</t>
  </si>
  <si>
    <t>1WO</t>
  </si>
  <si>
    <t>1WR</t>
  </si>
  <si>
    <t>1WR1</t>
  </si>
  <si>
    <t>1WS</t>
  </si>
  <si>
    <t>1WT</t>
  </si>
  <si>
    <t>1WU</t>
  </si>
  <si>
    <t>2F1</t>
  </si>
  <si>
    <t>S3</t>
  </si>
  <si>
    <t>mgr</t>
  </si>
  <si>
    <t>Glinkowska</t>
  </si>
  <si>
    <t>2M5</t>
  </si>
  <si>
    <t>2M6</t>
  </si>
  <si>
    <t>2M7</t>
  </si>
  <si>
    <t>2W2</t>
  </si>
  <si>
    <t>Lek. dent.</t>
  </si>
  <si>
    <t>Paulina</t>
  </si>
  <si>
    <t>Serafin</t>
  </si>
  <si>
    <t>Ziółkowski</t>
  </si>
  <si>
    <t>Milewska</t>
  </si>
  <si>
    <t>2W5</t>
  </si>
  <si>
    <t>2W6</t>
  </si>
  <si>
    <t>2W7</t>
  </si>
  <si>
    <t>2WA</t>
  </si>
  <si>
    <t>2WE</t>
  </si>
  <si>
    <t>2WF</t>
  </si>
  <si>
    <t>2WG</t>
  </si>
  <si>
    <t>2WH</t>
  </si>
  <si>
    <t>FW11</t>
  </si>
  <si>
    <t>FW12</t>
  </si>
  <si>
    <t>FW13</t>
  </si>
  <si>
    <t>FW15</t>
  </si>
  <si>
    <t>FW23</t>
  </si>
  <si>
    <t>FW24</t>
  </si>
  <si>
    <t>FW25</t>
  </si>
  <si>
    <t>FW26</t>
  </si>
  <si>
    <t>FW28</t>
  </si>
  <si>
    <t>FW4</t>
  </si>
  <si>
    <t>FW5</t>
  </si>
  <si>
    <t>SKN GEKON</t>
  </si>
  <si>
    <t>NZA</t>
  </si>
  <si>
    <t>NZB</t>
  </si>
  <si>
    <t>NZC</t>
  </si>
  <si>
    <t>NZE</t>
  </si>
  <si>
    <t>NZF</t>
  </si>
  <si>
    <t>NZG</t>
  </si>
  <si>
    <t>NZI</t>
  </si>
  <si>
    <t>Pawlak</t>
  </si>
  <si>
    <t>NZJ</t>
  </si>
  <si>
    <t>NZME</t>
  </si>
  <si>
    <t>Smoter</t>
  </si>
  <si>
    <t>NZN</t>
  </si>
  <si>
    <t>NZP</t>
  </si>
  <si>
    <t>NZT</t>
  </si>
  <si>
    <t>Mgr</t>
  </si>
  <si>
    <t>S2</t>
  </si>
  <si>
    <t>Jacek</t>
  </si>
  <si>
    <t>Artur</t>
  </si>
  <si>
    <t>Marek</t>
  </si>
  <si>
    <t>Caraballo Cortes</t>
  </si>
  <si>
    <t>Wiesława B.</t>
  </si>
  <si>
    <t>Duda - Król</t>
  </si>
  <si>
    <t>Aleksandra</t>
  </si>
  <si>
    <t>Kamila</t>
  </si>
  <si>
    <t>Dariusz</t>
  </si>
  <si>
    <t>Mirosław</t>
  </si>
  <si>
    <t>Piotr</t>
  </si>
  <si>
    <t>Andrzej</t>
  </si>
  <si>
    <t>Jerzy</t>
  </si>
  <si>
    <t>Ewa</t>
  </si>
  <si>
    <t>Paweł</t>
  </si>
  <si>
    <t>Robert</t>
  </si>
  <si>
    <t>Hubert</t>
  </si>
  <si>
    <t>Leszek</t>
  </si>
  <si>
    <t>Magdalena</t>
  </si>
  <si>
    <t>Krzysztof</t>
  </si>
  <si>
    <t>Stanisław</t>
  </si>
  <si>
    <t>Maciej</t>
  </si>
  <si>
    <t>Michał</t>
  </si>
  <si>
    <t>SKN</t>
  </si>
  <si>
    <t>Hartmann</t>
  </si>
  <si>
    <t>Dąbrowska</t>
  </si>
  <si>
    <t>Beata</t>
  </si>
  <si>
    <t>Waldemar</t>
  </si>
  <si>
    <t>Anna</t>
  </si>
  <si>
    <t>Joanna</t>
  </si>
  <si>
    <t>Grzegorz</t>
  </si>
  <si>
    <t>Jarosław</t>
  </si>
  <si>
    <t>Bartosz</t>
  </si>
  <si>
    <t>Bożena</t>
  </si>
  <si>
    <t>Tomasz</t>
  </si>
  <si>
    <t>Dorota</t>
  </si>
  <si>
    <t>Lidia</t>
  </si>
  <si>
    <t>Katarzyna</t>
  </si>
  <si>
    <t>Witold</t>
  </si>
  <si>
    <t>Niemczyk</t>
  </si>
  <si>
    <t>Szutowski</t>
  </si>
  <si>
    <t>Neonatologiczne SKN</t>
  </si>
  <si>
    <t>Chomicz</t>
  </si>
  <si>
    <t>Friedman</t>
  </si>
  <si>
    <t>Słotwiński</t>
  </si>
  <si>
    <t>Pawłowski</t>
  </si>
  <si>
    <t>Gastroenterologiczne SKN</t>
  </si>
  <si>
    <t>SKN NEKON</t>
  </si>
  <si>
    <t>Suwalski</t>
  </si>
  <si>
    <t>Karolina</t>
  </si>
  <si>
    <t>Studenckie Geriatryczne Koło Naukowe</t>
  </si>
  <si>
    <t>SKN Podstawowej Opieki Zdrowotnej i Pielęgniarstwa Środowiskowego / Rodzinnego</t>
  </si>
  <si>
    <t>11sp</t>
  </si>
  <si>
    <t>Janik</t>
  </si>
  <si>
    <t>Maciejewicz</t>
  </si>
  <si>
    <t>Balcerzak</t>
  </si>
  <si>
    <t>Pawelec</t>
  </si>
  <si>
    <t>Kucharska</t>
  </si>
  <si>
    <t>Graboń</t>
  </si>
  <si>
    <t>Mrozikiewicz - Rakowska</t>
  </si>
  <si>
    <t>Grabowski</t>
  </si>
  <si>
    <t>Symonides</t>
  </si>
  <si>
    <t>Walczak</t>
  </si>
  <si>
    <t>Koleśnik</t>
  </si>
  <si>
    <t>BROMATOS</t>
  </si>
  <si>
    <t>Młynarczuk-Biały</t>
  </si>
  <si>
    <t>Gut</t>
  </si>
  <si>
    <t>Stokłosa</t>
  </si>
  <si>
    <t>Mikuła</t>
  </si>
  <si>
    <t>Olszewska</t>
  </si>
  <si>
    <t>Bojarski</t>
  </si>
  <si>
    <t>Korczak - Kowalska</t>
  </si>
  <si>
    <t>Okoński</t>
  </si>
  <si>
    <t>Król</t>
  </si>
  <si>
    <t>Andrychowski</t>
  </si>
  <si>
    <t>Cendrowski</t>
  </si>
  <si>
    <t>Cegielska</t>
  </si>
  <si>
    <t>Malczewski</t>
  </si>
  <si>
    <t>Izdebska</t>
  </si>
  <si>
    <t>Pietrzak</t>
  </si>
  <si>
    <t>Wiśniewski</t>
  </si>
  <si>
    <t>Osęka</t>
  </si>
  <si>
    <t>Turska - Szybka</t>
  </si>
  <si>
    <t>Sygitowicz</t>
  </si>
  <si>
    <t>Skrajnowska</t>
  </si>
  <si>
    <t>Łukasik</t>
  </si>
  <si>
    <t>Żołek</t>
  </si>
  <si>
    <t xml:space="preserve">Kiss </t>
  </si>
  <si>
    <t>Bączek</t>
  </si>
  <si>
    <t>Cieślak</t>
  </si>
  <si>
    <t>Lewandowska-Szumieł</t>
  </si>
  <si>
    <t>19sp</t>
  </si>
  <si>
    <t>21sp</t>
  </si>
  <si>
    <t>22sp</t>
  </si>
  <si>
    <t>3sp</t>
  </si>
  <si>
    <t>92sp</t>
  </si>
  <si>
    <t>94sp</t>
  </si>
  <si>
    <t>96sp</t>
  </si>
  <si>
    <t>Dr hab. n. med.</t>
  </si>
  <si>
    <t>Monika</t>
  </si>
  <si>
    <t>Marcin</t>
  </si>
  <si>
    <t>Mariusz</t>
  </si>
  <si>
    <t>Smarż</t>
  </si>
  <si>
    <t>sp157</t>
  </si>
  <si>
    <t>sp160</t>
  </si>
  <si>
    <t>sp161</t>
  </si>
  <si>
    <t>sp163</t>
  </si>
  <si>
    <t>sp164</t>
  </si>
  <si>
    <t>sp171</t>
  </si>
  <si>
    <t>sp172</t>
  </si>
  <si>
    <t>sp173</t>
  </si>
  <si>
    <t>sp174</t>
  </si>
  <si>
    <t>sp176</t>
  </si>
  <si>
    <t>sp177</t>
  </si>
  <si>
    <t>sp178</t>
  </si>
  <si>
    <t>sp180</t>
  </si>
  <si>
    <t>Guzel</t>
  </si>
  <si>
    <t>Paradowska</t>
  </si>
  <si>
    <t>Zieliński</t>
  </si>
  <si>
    <t>sp181</t>
  </si>
  <si>
    <t>Gruszfeld</t>
  </si>
  <si>
    <t>sp182</t>
  </si>
  <si>
    <t>Czarnecka</t>
  </si>
  <si>
    <t>SKN Psychiatrii Dzieci i Młodzieży</t>
  </si>
  <si>
    <t>Skarżyński</t>
  </si>
  <si>
    <t>Marzena</t>
  </si>
  <si>
    <t>Jaciubek</t>
  </si>
  <si>
    <t>Cholewicka</t>
  </si>
  <si>
    <t>2MB</t>
  </si>
  <si>
    <t>Jaworski</t>
  </si>
  <si>
    <t>sp183</t>
  </si>
  <si>
    <t>SKN SKALPEL</t>
  </si>
  <si>
    <t>sp184</t>
  </si>
  <si>
    <t>Rysz</t>
  </si>
  <si>
    <t>sp169</t>
  </si>
  <si>
    <t>Włodzimierz</t>
  </si>
  <si>
    <t>Baranowski</t>
  </si>
  <si>
    <t>SKN Opieki Farmaceutycznej PANACEUM</t>
  </si>
  <si>
    <t>SKN Higieny i Profilaktyki</t>
  </si>
  <si>
    <t>Dr inż.</t>
  </si>
  <si>
    <t>Irena</t>
  </si>
  <si>
    <t>Kosińska</t>
  </si>
  <si>
    <t>Piecuch</t>
  </si>
  <si>
    <t>1M7</t>
  </si>
  <si>
    <t>1MB</t>
  </si>
  <si>
    <t>SKN Medycyny Sądowej</t>
  </si>
  <si>
    <t>Borowska - Solonynko</t>
  </si>
  <si>
    <t>Danuta</t>
  </si>
  <si>
    <t>Kacper</t>
  </si>
  <si>
    <t>Kostyra</t>
  </si>
  <si>
    <t>sp186</t>
  </si>
  <si>
    <t>Ewa Maria</t>
  </si>
  <si>
    <t>Cudnoch - Jędrzejewska</t>
  </si>
  <si>
    <t>Jakub</t>
  </si>
  <si>
    <t>SKN (dla studentów Wydziału Nauki o Zdrowiu)</t>
  </si>
  <si>
    <t>Bronisława</t>
  </si>
  <si>
    <t>SKN Ginekologiczno - Położnicze</t>
  </si>
  <si>
    <t>SKN Endokrynologii Ginekologicznej</t>
  </si>
  <si>
    <t>Świercz</t>
  </si>
  <si>
    <t>Emilia</t>
  </si>
  <si>
    <t>Piotr H.</t>
  </si>
  <si>
    <t>Free Radicals</t>
  </si>
  <si>
    <t>Kosson</t>
  </si>
  <si>
    <t>Jabłoński</t>
  </si>
  <si>
    <t>Nagraba</t>
  </si>
  <si>
    <t>1MC1</t>
  </si>
  <si>
    <t>1MC2</t>
  </si>
  <si>
    <t>Niewiński</t>
  </si>
  <si>
    <t>sp188</t>
  </si>
  <si>
    <t>lek.</t>
  </si>
  <si>
    <t>Obcowska</t>
  </si>
  <si>
    <t>NZL</t>
  </si>
  <si>
    <t>Studenckie Międzywydziałowe Internistyczne Koło Naukowe Warszawa - Międzylesie</t>
  </si>
  <si>
    <t>Szmigielska</t>
  </si>
  <si>
    <t>sp189</t>
  </si>
  <si>
    <t>SKN Rytm Serca</t>
  </si>
  <si>
    <t>Elżbieta Katarzyna</t>
  </si>
  <si>
    <t>Biernacka</t>
  </si>
  <si>
    <t>1S16</t>
  </si>
  <si>
    <t>Michalski</t>
  </si>
  <si>
    <t>Studenckie Koło Naukowe MOBITZ</t>
  </si>
  <si>
    <t>sp170</t>
  </si>
  <si>
    <t>SKN Kardiochirurgii i Transplantologii</t>
  </si>
  <si>
    <t>Kuśmierczyk</t>
  </si>
  <si>
    <t>Łazarewicz</t>
  </si>
  <si>
    <t>1WW</t>
  </si>
  <si>
    <t>sp190</t>
  </si>
  <si>
    <t>SKN Elektrofizjologii Klinicznej</t>
  </si>
  <si>
    <t>Szumowski</t>
  </si>
  <si>
    <t>Dr n. o zdr.</t>
  </si>
  <si>
    <t>sp191</t>
  </si>
  <si>
    <t>ANKONA ED</t>
  </si>
  <si>
    <t>Mikaszewska - Sokolewicz</t>
  </si>
  <si>
    <t>Dr n. fiz.</t>
  </si>
  <si>
    <t>Lek.</t>
  </si>
  <si>
    <t>Bieniasz</t>
  </si>
  <si>
    <t>SKN Chirurgii Ogólnej i Chorób Klatki Piersiowej</t>
  </si>
  <si>
    <t>SKN Okulistyczne</t>
  </si>
  <si>
    <t>Ryczer</t>
  </si>
  <si>
    <t>Borakowska - Siennicka</t>
  </si>
  <si>
    <t>Ciurzyński</t>
  </si>
  <si>
    <t>SKN Neurochirurgii</t>
  </si>
  <si>
    <t>Szymon</t>
  </si>
  <si>
    <t>Zawodnik</t>
  </si>
  <si>
    <t>SKN Położnych</t>
  </si>
  <si>
    <t>SKN Kardiologii</t>
  </si>
  <si>
    <t>SKN Chirurgii Ogólnej i Naczyniowej Szpitala Wolskiego</t>
  </si>
  <si>
    <t>Cieślik</t>
  </si>
  <si>
    <t>Emil</t>
  </si>
  <si>
    <t>Jędrzejewski</t>
  </si>
  <si>
    <t>SKN Ginekologii i Ginekologii Onkologicznej</t>
  </si>
  <si>
    <t>SKN Ortopedii i Medycyny Sportowej</t>
  </si>
  <si>
    <t>SKN Anestezjologii Dziecięcej i Intensywnej Terapii</t>
  </si>
  <si>
    <t>Studenckie Neonatologiczne Koło Naukowe</t>
  </si>
  <si>
    <t>FW113</t>
  </si>
  <si>
    <t>FARMAKON</t>
  </si>
  <si>
    <t>Wrzosek</t>
  </si>
  <si>
    <t>2F5</t>
  </si>
  <si>
    <t>Pietras</t>
  </si>
  <si>
    <t>sp192</t>
  </si>
  <si>
    <t>Prof. nadzw. płk. dr hab. n. med.</t>
  </si>
  <si>
    <t>SKN OTORHINO Otolaryngologii Dziecięcej</t>
  </si>
  <si>
    <t>Hermanowicz - Salamon</t>
  </si>
  <si>
    <t>Klimkiewicz</t>
  </si>
  <si>
    <t>2W1</t>
  </si>
  <si>
    <t>Bartłomiej</t>
  </si>
  <si>
    <t>Kozdój</t>
  </si>
  <si>
    <t>2W3</t>
  </si>
  <si>
    <t>Abramowska</t>
  </si>
  <si>
    <t>Łazowski</t>
  </si>
  <si>
    <t>FW22</t>
  </si>
  <si>
    <t>SKN LEK</t>
  </si>
  <si>
    <t>1WP</t>
  </si>
  <si>
    <t>Emilian</t>
  </si>
  <si>
    <t>Snarski</t>
  </si>
  <si>
    <t>sp194</t>
  </si>
  <si>
    <t>Kornel</t>
  </si>
  <si>
    <t>Szczygielski</t>
  </si>
  <si>
    <t>sp195</t>
  </si>
  <si>
    <t>Studenckie Koło Endokrynologiczne</t>
  </si>
  <si>
    <t>Zgliczyński</t>
  </si>
  <si>
    <t>1S4</t>
  </si>
  <si>
    <t>Swoboda - Kopeć</t>
  </si>
  <si>
    <t>FW111</t>
  </si>
  <si>
    <t>INTERDIAGNOSTA</t>
  </si>
  <si>
    <t>Zofia</t>
  </si>
  <si>
    <t>Suchocka</t>
  </si>
  <si>
    <t>Krzych - Fałta</t>
  </si>
  <si>
    <t>Maria</t>
  </si>
  <si>
    <t>Nowak</t>
  </si>
  <si>
    <t>1W12</t>
  </si>
  <si>
    <t>Januszewicz</t>
  </si>
  <si>
    <t>1MR</t>
  </si>
  <si>
    <t>SKN Medycyny Ratunkowej</t>
  </si>
  <si>
    <t>David</t>
  </si>
  <si>
    <t>Zira</t>
  </si>
  <si>
    <t>SKN Kardiologii Perinatalnej i Wad Wrodzonych</t>
  </si>
  <si>
    <t>Szymkiewicz - Dangel</t>
  </si>
  <si>
    <t>Mgr inż.</t>
  </si>
  <si>
    <t>Wójcik</t>
  </si>
  <si>
    <t>Damian</t>
  </si>
  <si>
    <t>Wilimski</t>
  </si>
  <si>
    <t>Szymanek - Majchrzak</t>
  </si>
  <si>
    <t>Lipka</t>
  </si>
  <si>
    <t>91sp</t>
  </si>
  <si>
    <t>Buda</t>
  </si>
  <si>
    <t>sp196</t>
  </si>
  <si>
    <t>Jakuciński</t>
  </si>
  <si>
    <t>sp197</t>
  </si>
  <si>
    <t>SKN Diabetologii</t>
  </si>
  <si>
    <t>Godziejewska - Zawada</t>
  </si>
  <si>
    <t>Odnowy Biologicznej</t>
  </si>
  <si>
    <t>Studenckie Koło Endoskopii</t>
  </si>
  <si>
    <t xml:space="preserve">Koło Anatomiczne </t>
  </si>
  <si>
    <t>Ksenia</t>
  </si>
  <si>
    <t>Dybowski</t>
  </si>
  <si>
    <t>Emanuel</t>
  </si>
  <si>
    <t>Tataj</t>
  </si>
  <si>
    <t>Szlendak - Sauer</t>
  </si>
  <si>
    <t>Olga</t>
  </si>
  <si>
    <t>Gmaj</t>
  </si>
  <si>
    <t>Międzywydziałowe Koło Badań nad Uzależnieniami i Redukcją Szkód</t>
  </si>
  <si>
    <t>SKN PRESSOR</t>
  </si>
  <si>
    <t>Wesołowski</t>
  </si>
  <si>
    <t>Studenckie Koło Badań nad Zaburzeniami Odżywiania</t>
  </si>
  <si>
    <t>Anglojęzyczne SKN Komunikacji  Interpersonalnej i Międzykulturowej SPEAKABLE</t>
  </si>
  <si>
    <t>SKN Fizjoterapia w Pediatrii</t>
  </si>
  <si>
    <t>Curyło - Podgórska</t>
  </si>
  <si>
    <t>Ortopedia SKN Bródnowski</t>
  </si>
  <si>
    <t>Pawiński</t>
  </si>
  <si>
    <t>Dr hab. inż.</t>
  </si>
  <si>
    <t>SKN Syntezy i Technologii Leków SYNTHESIS</t>
  </si>
  <si>
    <t>Dr hab. n. farm.</t>
  </si>
  <si>
    <t>Mgr farm.</t>
  </si>
  <si>
    <t>Mjr lek.</t>
  </si>
  <si>
    <t>SKN TIVA</t>
  </si>
  <si>
    <t>SKN Medycyny Ratunkowej Dzieci Severe Infanus</t>
  </si>
  <si>
    <t>SKN Ortopedii i Traumatologii</t>
  </si>
  <si>
    <t>Złotorowicz</t>
  </si>
  <si>
    <t>Wassermann</t>
  </si>
  <si>
    <t>Koło Chirurgiczne Wojskowego Instytutu Medycznego</t>
  </si>
  <si>
    <t>Paschalis - Purtak</t>
  </si>
  <si>
    <t>SKN Anestezjologii WIM</t>
  </si>
  <si>
    <t>Ginekologiczno - Położnicze SKN</t>
  </si>
  <si>
    <t>SKN Radiologia MSB</t>
  </si>
  <si>
    <t>Homola - Piekarska</t>
  </si>
  <si>
    <t>Anestezjologiczne Koło Naukowe ANKONA A</t>
  </si>
  <si>
    <t>Kardiochirurgiczne SKN z Sekcją Kardioanestezjologii</t>
  </si>
  <si>
    <t>SKN Neonatologiczno - pediatryczne</t>
  </si>
  <si>
    <t>Interdyscyplinarne Koło Naukowe Medycyny Molekularnej</t>
  </si>
  <si>
    <t>Kobus</t>
  </si>
  <si>
    <t>SKN Chirurgii Ogólnej</t>
  </si>
  <si>
    <t>Zielińska</t>
  </si>
  <si>
    <t>Samolczyk - Wanyura</t>
  </si>
  <si>
    <t>Talarek</t>
  </si>
  <si>
    <t>Marczyńska - Stolarek</t>
  </si>
  <si>
    <t>Romejko - Wolniewicz</t>
  </si>
  <si>
    <t>ppłk. dr n. med.</t>
  </si>
  <si>
    <t>SKN Otorynolaryngologii Ear-Nose-Throat</t>
  </si>
  <si>
    <t>SKN Chirurgii Ogólnej i Naczyniowej VENA</t>
  </si>
  <si>
    <t>sp198</t>
  </si>
  <si>
    <t>Studenckie Koło Diabetologii Wieku Rozwojowego</t>
  </si>
  <si>
    <t>Szypowska</t>
  </si>
  <si>
    <t>1S19</t>
  </si>
  <si>
    <t>Kazimierz</t>
  </si>
  <si>
    <t>Szopiński</t>
  </si>
  <si>
    <t>SKN CARDIACUS</t>
  </si>
  <si>
    <t>Kowal</t>
  </si>
  <si>
    <t>SKN Managerów Zdrowia</t>
  </si>
  <si>
    <t>Słupik</t>
  </si>
  <si>
    <t>Boratyński</t>
  </si>
  <si>
    <t>Jakubowska</t>
  </si>
  <si>
    <t>sp199</t>
  </si>
  <si>
    <t>sp200</t>
  </si>
  <si>
    <t>Możeńska</t>
  </si>
  <si>
    <t>Płk. Prof. nazdw. dr hab. n. med.</t>
  </si>
  <si>
    <t>Rękas</t>
  </si>
  <si>
    <t>1M9</t>
  </si>
  <si>
    <t>Postuła</t>
  </si>
  <si>
    <t>sp201</t>
  </si>
  <si>
    <t>sp202</t>
  </si>
  <si>
    <t>Niemirska</t>
  </si>
  <si>
    <t>Laudy</t>
  </si>
  <si>
    <t>Agnieszka E.</t>
  </si>
  <si>
    <t>Gomółka</t>
  </si>
  <si>
    <t>dr</t>
  </si>
  <si>
    <t>Eliza</t>
  </si>
  <si>
    <t>Malinowska</t>
  </si>
  <si>
    <t>SKN FALKONA</t>
  </si>
  <si>
    <t>sp203</t>
  </si>
  <si>
    <t>Szymański</t>
  </si>
  <si>
    <t>Szczepański</t>
  </si>
  <si>
    <t>SKN Otorynolaryngologiczne</t>
  </si>
  <si>
    <t>SKN Stomatologii Zintegrowanej</t>
  </si>
  <si>
    <t>SKN Kardiologii Dziecięcej</t>
  </si>
  <si>
    <t>SKN Surgery Club</t>
  </si>
  <si>
    <t>SKN Kardiologiczne Bródno</t>
  </si>
  <si>
    <t>Okulistyczne SKN</t>
  </si>
  <si>
    <t>SKN KINDLEY</t>
  </si>
  <si>
    <t>sp204</t>
  </si>
  <si>
    <t>SKN Pediatrii</t>
  </si>
  <si>
    <t>Bolesław</t>
  </si>
  <si>
    <t>Kalicki</t>
  </si>
  <si>
    <t>SKN Chirurgii Periodontologicznej</t>
  </si>
  <si>
    <t>Górski</t>
  </si>
  <si>
    <t>SKN SFEROCYT</t>
  </si>
  <si>
    <t>SKN Pediatrii i Endokrynologii</t>
  </si>
  <si>
    <t>Dębowska</t>
  </si>
  <si>
    <t>SKN ENDOCRINUS</t>
  </si>
  <si>
    <t>Kaczmarska - Turek</t>
  </si>
  <si>
    <t xml:space="preserve">SKN Hematologiczne /
Hematology Student Circle </t>
  </si>
  <si>
    <t>SKN ALVEOLUS</t>
  </si>
  <si>
    <t>Ciepiela</t>
  </si>
  <si>
    <t>Nazwa jednostki</t>
  </si>
  <si>
    <t>Publikacje</t>
  </si>
  <si>
    <t>Nagroda Międzynarodowa</t>
  </si>
  <si>
    <t>Konferencja Międzynarodowa</t>
  </si>
  <si>
    <t>Nagroda Krajowa</t>
  </si>
  <si>
    <t>Konferencja Krajowa</t>
  </si>
  <si>
    <t>Mini-grant</t>
  </si>
  <si>
    <t>Organizacja Konferencji</t>
  </si>
  <si>
    <t>Organizacja Warsztatów</t>
  </si>
  <si>
    <t>Organizacja Obozu</t>
  </si>
  <si>
    <t>Razem</t>
  </si>
  <si>
    <t>Wydział</t>
  </si>
  <si>
    <t>2WL</t>
  </si>
  <si>
    <t>Zakład Psychologii Medycznej</t>
  </si>
  <si>
    <t>Klinika Kardiochirurgii i Chirurgii Ogólnej Dzieci</t>
  </si>
  <si>
    <t>Zakład Pielęgniarstwa Klinicznego</t>
  </si>
  <si>
    <t>WNoZ</t>
  </si>
  <si>
    <t>1WL</t>
  </si>
  <si>
    <t>Katedra i Klinika Chorób Wewnętrznych, Nadciśnienia Tętniczego i Angiologii</t>
  </si>
  <si>
    <t>Klinika Ortopedii, Ortopedii i Traumatologii Dziecięcej CMKP</t>
  </si>
  <si>
    <t>WF</t>
  </si>
  <si>
    <t>Zakład Farmakoekonomiki</t>
  </si>
  <si>
    <t>I Katedra i Klinika Kardiologii</t>
  </si>
  <si>
    <t>spoza</t>
  </si>
  <si>
    <t>Klinika Choroby Wieńcowej i Strukturalnych Chorób Serca, Instytut Kardiologii w Warszawie</t>
  </si>
  <si>
    <t>Zakład Immunologii Klinicznej</t>
  </si>
  <si>
    <t>Klinika Endokrynologii Ginekologicznej</t>
  </si>
  <si>
    <t>I Oddział Wewnętrzny i Nefrologii Międzyleskiego Szpitala Specjalistycznego w Warszawie</t>
  </si>
  <si>
    <t>Katedra i Klinika Chirurgii Ogólnej i Transplantacyjnej</t>
  </si>
  <si>
    <t>Katedra i Klinika Hematologii, Onkologii i Chorób Wewnętrznych</t>
  </si>
  <si>
    <t>Klinika Chirurgii Ogólnej, Transplantacyjnej i Wątroby</t>
  </si>
  <si>
    <t>Katedra i Zakład Patomorfologii</t>
  </si>
  <si>
    <t>Katedra i Zakład Histologii i Embriologii</t>
  </si>
  <si>
    <t>II Klinika Anestezjologii i Intensywnej Terapii</t>
  </si>
  <si>
    <t>Zakład Medycyny Ratunkowej</t>
  </si>
  <si>
    <t>Klinika Gastroenterologii i Żywienia Dzieci</t>
  </si>
  <si>
    <t>Klinika Pneumonologii i Alergologii Wieku Dziecięcego</t>
  </si>
  <si>
    <t>Katedra i Klinika Chirurgii Ogólnej, Naczyniowej i Transplantacyjnej</t>
  </si>
  <si>
    <t>Katedra i Klinika Ortopedii i Traumatologii Narządu Ruchu</t>
  </si>
  <si>
    <t>Katedra i Klinika Pediatrii, Hematologii i Onkologii</t>
  </si>
  <si>
    <t>Katedra i Klinika Psychiatryczna</t>
  </si>
  <si>
    <t>Klinika Kardiochirurgii I Katedry i Kliniki Kardiologii</t>
  </si>
  <si>
    <t>Katedra i Klinika Chorób Wewnętrznych, Pneumonologii i Alergologii</t>
  </si>
  <si>
    <t>Zakład Diagnostyki Laboratoryjnej i Immunologii Klinicznej Wieku Rozwojowego</t>
  </si>
  <si>
    <t>Zakład Stomatologii Zintegrowanej</t>
  </si>
  <si>
    <t>Klinika Kardiologii</t>
  </si>
  <si>
    <t>II Katedra i Klinika Chirurgii Ogólnej, Naczyniowej i Onkologicznej</t>
  </si>
  <si>
    <t>III Klinika Chorób Wewnętrznych i Kardiologii</t>
  </si>
  <si>
    <t>Klinika Ortopedii i Rehabilitacji</t>
  </si>
  <si>
    <t>Zakład Biologii Farmaceutycznej i Biotechnologii Roślin Leczniczych</t>
  </si>
  <si>
    <t>Zakład Farmakodynamiki</t>
  </si>
  <si>
    <t>Zakład Pielęgniarstwa Społecznego</t>
  </si>
  <si>
    <t>Zakład Nauczania Anestezjologii i Intensywnej Terapii</t>
  </si>
  <si>
    <t>Katedra Protetyki Stomatologicznej</t>
  </si>
  <si>
    <t>I Oddział Chorób Wewnętrznych w Szpitalu Bielańskim</t>
  </si>
  <si>
    <t>Centralny Ośrodek Medycyny Sportowej</t>
  </si>
  <si>
    <t>Klinika Kardiochirurgii WIM</t>
  </si>
  <si>
    <t>Klinika Kardiologii WIM</t>
  </si>
  <si>
    <t>Zakład Medycyny Nuklearnej Mazowieckiego Szpitala Bródnowskiego</t>
  </si>
  <si>
    <t>Klinika Nowotworów Głowy i Szyi Centrum Onkologii Instytut</t>
  </si>
  <si>
    <t>Klinika Wad Nabytych Serca Instytutu Kardiologii im. Prymasa Tysiąclecia Stefana Kardynała Wyszyńskiego</t>
  </si>
  <si>
    <t>Klinika Nadciśnienia Tętniczego Instytutu Kardiologii im. Prymasa Tysiąclecia Stefana Kardynała Wyszyńskiego</t>
  </si>
  <si>
    <t>Instytut Kardiologii im. Prymasa Tysiąclecia Stefana Kardynała Wyszyńskiego</t>
  </si>
  <si>
    <t>Klinika Otolaryngologii WIM</t>
  </si>
  <si>
    <t>Wojskowy Instytut Medyczny</t>
  </si>
  <si>
    <t>Zakład Immunologii</t>
  </si>
  <si>
    <t>Klnika Onkologii WIM</t>
  </si>
  <si>
    <t>NZOZ Carolina Medical Center</t>
  </si>
  <si>
    <t>Oddział Chirurgii Ogólnej i Naczyniowej Międzyleskiego Szpitala Specjalistycznego w Warszawie</t>
  </si>
  <si>
    <t>Klinika Endokrynologii CMKP Szpital Bielański im. Ks. Jerzego Popiełuszki</t>
  </si>
  <si>
    <t xml:space="preserve">Klinika Chirurgii Ogólnej, Onkologicznej, Metabolicznej i Torakochirurgii Centralnego Szpitala Klinicznego MON </t>
  </si>
  <si>
    <t>Klinika Pediatrii, Nefrologii i Alergologii Dziecięcej Wojskowego Instytutu Medycznego - Centralnego Szpitala Klinicznego MON</t>
  </si>
  <si>
    <t>Klinika Kardiologii CMKP Szpitala Grochowskiego</t>
  </si>
  <si>
    <t>Klinika Kardiologii i Nadciśnienia Centralnego Szpitala Klinicznego Ministerstwa Spraw Wewnętrznych w Warszawie</t>
  </si>
  <si>
    <t>1M14</t>
  </si>
  <si>
    <t>Katedra i Zakład Biologii Ogólnej i Parazytologii</t>
  </si>
  <si>
    <t>Klinika Alergologii i Chorób Wewnętrznych</t>
  </si>
  <si>
    <t>I Katedra i Klinika Położnictwa i Ginekologii</t>
  </si>
  <si>
    <t>Katedra i Zakład Chemii Nieorganicznej i Analitycznej</t>
  </si>
  <si>
    <t>Katedra Farmakognozji i Molekularnych Podstaw Fitoterapii</t>
  </si>
  <si>
    <t>Katedra i Klinika Neurologii</t>
  </si>
  <si>
    <t>Zakład Rehabilitacji</t>
  </si>
  <si>
    <t>Klinika Gastroenterologii, Hepatologii i Immunologii Instytutu "Pomnik - Centrum Zdrowia Dziecka"</t>
  </si>
  <si>
    <t>Zakład Dydaktyki Ginekologiczno-Położniczej</t>
  </si>
  <si>
    <t>Katedra i Klinika Gastroenterologii i Chorób Przemiany Materii</t>
  </si>
  <si>
    <t>Zakład Chirurgii Stomatologicznej</t>
  </si>
  <si>
    <t>Zakład Biofizyki i Fizjologii Człowieka</t>
  </si>
  <si>
    <t>Zakład Chemii Fizycznej</t>
  </si>
  <si>
    <t>Zakład Niewydolności Serca i Rehabilitacji Kardiologicznej</t>
  </si>
  <si>
    <t>Klinika Chorób Wewnętrznych i Kardiologii z Centrum Diagnostyki i Leczenia Żylnej Choroby Zakrzepowo Zatorowej</t>
  </si>
  <si>
    <t>Zakład Farmakogenomiki</t>
  </si>
  <si>
    <t>Katedra Biochemii i Chemii Klinicznej</t>
  </si>
  <si>
    <t>Klinika Pediatrii</t>
  </si>
  <si>
    <t>Katedra i Klinika Chorób Wewnętrznych i Endokrynologii</t>
  </si>
  <si>
    <t>Zakład Fizjologii Doświadczalnej i Klinicznej</t>
  </si>
  <si>
    <t>Zakład Chorób Błony Śluzowej i Przyzębia</t>
  </si>
  <si>
    <t xml:space="preserve">Klinika Chorób Zakaźnych Wieku Dziecięcego </t>
  </si>
  <si>
    <t>Zakład Profilaktyki Zagrożeń Środowiskowych i Alergologii</t>
  </si>
  <si>
    <t>Zakład Chemii Leków</t>
  </si>
  <si>
    <t>II Klinika Położnictwa i Ginekologii</t>
  </si>
  <si>
    <t>Klinika Otorynolaryngologii</t>
  </si>
  <si>
    <t>Zakład Mikrobiologii Farmaceutycznej</t>
  </si>
  <si>
    <t>Klinika Chirurgii Czaszkowo-Szczękowo-Twarzowej, Chirurgii Jamy Ustnej i Implantologii</t>
  </si>
  <si>
    <t>Zakład Chemii Organicznej</t>
  </si>
  <si>
    <t>Klinika Pediatrii Centum Medycznego Kształcenia Podyplomowego</t>
  </si>
  <si>
    <t>Zakład Farmacji Klinicznej i Opieki Farmaceutycznej</t>
  </si>
  <si>
    <t>Katedra i Klinika Chirurgii Ogólnej, Gastroenterologicznej i Onkologicznej</t>
  </si>
  <si>
    <t>Zakład Zdrowia Publicznego</t>
  </si>
  <si>
    <t>Katedra i Klinika Dermatologiczna</t>
  </si>
  <si>
    <t>Klinika Otolaryngologii Dziecięcej</t>
  </si>
  <si>
    <t>Zakład Mikrobiologii Stomatologicznej</t>
  </si>
  <si>
    <t>Oddział Chirurgii Ogólnej i Naczyniowej Szpitala Wolskiego</t>
  </si>
  <si>
    <t>Zakład Medycyny Zapobiegawczej i Higieny</t>
  </si>
  <si>
    <t>Katedra i Zakład Biochemii</t>
  </si>
  <si>
    <t>Klinika Kardiologii Wieku Dziecięcego i Pediatrii Ogólnej</t>
  </si>
  <si>
    <t>Zakład Biochemii i Chemii Klinicznej</t>
  </si>
  <si>
    <t>Zakład Fizjologii i Patofizjologii Człowieka</t>
  </si>
  <si>
    <t>Klinika Hepatologii i Nabytych Niedoborów Immunologicznych</t>
  </si>
  <si>
    <t>Klinika Neurochirurgii Centralnego Szpitala Klinicznego MSWiA w Warszawie</t>
  </si>
  <si>
    <t>Zakład Ortodoncji</t>
  </si>
  <si>
    <t>Zakład Anatomii Prawidłowej i Klinicznej</t>
  </si>
  <si>
    <t>Klinika Psychiatrii Wieku Rozwojowego</t>
  </si>
  <si>
    <t>Katedra i Klinika Położnictwa, Chorób Kobiecych i Ginekologii Onkologicznej</t>
  </si>
  <si>
    <t>Katedra i Zakład Medycyny Rodzinnej</t>
  </si>
  <si>
    <t>Katedra i Klinika Urologii Ogólnej, Onkologicznej i Czynnościowej</t>
  </si>
  <si>
    <t>Zakład Stomatologii Dziecięcej</t>
  </si>
  <si>
    <t>Klinika Chirurgii Ogólnej i Żywienia Klinicznego</t>
  </si>
  <si>
    <t>Studium Wychowania Fizycznego i Sportu</t>
  </si>
  <si>
    <t>Zakład Bromatologii</t>
  </si>
  <si>
    <t>Klinika Chirurgii Dziecięcej</t>
  </si>
  <si>
    <t>II Zakład Radiologii Klinicznej</t>
  </si>
  <si>
    <t>Zakład Radiologii Stomatologicznej i Szczękowo-Twarzowej</t>
  </si>
  <si>
    <t>I Katedra i Klinika Chirurgii Ogólnej i Naczyniowej</t>
  </si>
  <si>
    <t>Oddział Chirurgii Ogólnej, Szpital Bielański im. Ks. J. Popiełuszki</t>
  </si>
  <si>
    <t>Zakład Medycyny Sądowej</t>
  </si>
  <si>
    <t>Klinika Okulistyki</t>
  </si>
  <si>
    <t>Katedra i Klinika Kardiologii, Nadciśnienia Tętniczego i Chorób Wewnętrznych</t>
  </si>
  <si>
    <t>Klinika Neurochirurgii</t>
  </si>
  <si>
    <t>Klinika Chirurgii Ogólnej i Endokrynologicznej</t>
  </si>
  <si>
    <t>Zakład Żywienia Człowieka</t>
  </si>
  <si>
    <t>Klinika Neurologii WNoZ</t>
  </si>
  <si>
    <t>Klinika Kardiochirurgi i Transplantologii Instytutu Kardiologii im. Prymasa Tysiąclecia Stefana Kardynała Wyszyńskiego</t>
  </si>
  <si>
    <t>Szpital Ginekologiczno - Położniczy im. Świętej Rodziny</t>
  </si>
  <si>
    <t>Zakład Biologii Medycznej</t>
  </si>
  <si>
    <t>Katedra i Klinika Pediatrii i Nefrologii</t>
  </si>
  <si>
    <t>Studium Medycyny Katastrof</t>
  </si>
  <si>
    <t>Klinika Chorób Wewnętrznych Nefrologii i Dializoterapii Wojskowego Instytutu Medycznego CSK MON</t>
  </si>
  <si>
    <t>Klinika Pediatrii i Endokrynologii</t>
  </si>
  <si>
    <t>Zakład Stomatologii Zachowawczej</t>
  </si>
  <si>
    <t>Szpitalny Oddział Ratunkowy Dziecięcego Szpitala Samodzielnego Zespółu Publicznych Zakładów Opieki Zdrowotnej im. Prof. dr J. Bogdanowicza</t>
  </si>
  <si>
    <t>Katedra i Zakład Mikrobiologii Lekarskiej</t>
  </si>
  <si>
    <t>I Klinika Anestezjologii i Intensywnej Terapii</t>
  </si>
  <si>
    <t>Klinika Położnictwa i Ginekologii Instytutu Matki i Dziecka</t>
  </si>
  <si>
    <t>Odział Chirurgii Ogólnej, Szpiatal Praski pw. Przemienienia Pańskiego SPZOZ</t>
  </si>
  <si>
    <t>Klinika Neonatologii i Intensywnej Terapii Noworodka</t>
  </si>
  <si>
    <t>I Zakład Radiologii Klinicznej</t>
  </si>
  <si>
    <t>Katedra i Zakład Technologii Leków i Biotechnologii Farmaceutycznej</t>
  </si>
  <si>
    <t>Klinika Geriatrii</t>
  </si>
  <si>
    <t>Zakład Immunologii, Biochemii i Żywienia</t>
  </si>
  <si>
    <t>Zakład Epidemiologii i Medycyny Tropikalnej Wojskowego Instytutu Medycznego CSK MON</t>
  </si>
  <si>
    <t>Zakład Transplantologii i Centralny Bank Tkanek</t>
  </si>
  <si>
    <t>Zakład Immunopatologii Chorób Zakaźnych i Pasożytniczych</t>
  </si>
  <si>
    <t>Katedra i Zakład Farmakologii Doświadczalnej i Klinicznej</t>
  </si>
  <si>
    <t>Zakład Informatyki Medycznej i Telemedycyny</t>
  </si>
  <si>
    <t>Zakład Medycyny Nuklearnej</t>
  </si>
  <si>
    <t>Katedra i Klinika Otolaryngologii</t>
  </si>
  <si>
    <t>Katedra i Klinika Nefrologii, Dializoterapii i Chorób Wewnętrznych</t>
  </si>
  <si>
    <t>Zakład Propedeutyki i Profilaktyki Stomatologicznej</t>
  </si>
  <si>
    <t>Klinika Neurologii</t>
  </si>
  <si>
    <t>Katedra i Klinika Okulistyki</t>
  </si>
  <si>
    <t>Zakład Diagnostyki Obrazowej</t>
  </si>
  <si>
    <t>Zakład Toksykologii</t>
  </si>
  <si>
    <t>Zakład Podstaw Pielęgniarstwa</t>
  </si>
  <si>
    <t>Klinika Traumatologii z Oddziałem Zakażeń Narządu Ruchu Wojskowego Instytutu Medycznego CSK MON</t>
  </si>
  <si>
    <t>Klinika Zaburzeń Rytmu Serca Instytutu Kardiologii im. Prymasa Tysiąclecia Stefana Kardynała Wyszyńskiego</t>
  </si>
  <si>
    <t>Klinika Kardiologii Inwazyjnej Centralnego Szpitala Klinicznego MSWiA w Warszawie</t>
  </si>
  <si>
    <t>Klinika Pediatrii i Żywienia Instytutu "Pomnik - Centrum Zdrowia Dziecka"</t>
  </si>
  <si>
    <t>Zespół Oddziałów Neonatologii Bródnowskie Centrum Specjalistyczne Mazowiecki Szpital Wojewódzki w Warszawie</t>
  </si>
  <si>
    <t>WLD</t>
  </si>
  <si>
    <t>L.p.</t>
  </si>
  <si>
    <t>Kod Jednostki</t>
  </si>
  <si>
    <t>Nazwa SKN</t>
  </si>
  <si>
    <t>Tytuł i Stopień Opiekuna</t>
  </si>
  <si>
    <t>Imię Opiekuna</t>
  </si>
  <si>
    <t>Nazwisko Opiekuna</t>
  </si>
  <si>
    <t>Klinika Nefrologii, Transplantacji Nerek i Nadciśnienia Tętniczego Instytutu "Pomnik - Centrum Zdrowia Dziecka"</t>
  </si>
  <si>
    <t>Klinika Kardiologii Dzięcięcej Instytutu "Pomnik - Centrum Zdrowia Dziecka"</t>
  </si>
  <si>
    <t>Klinika Anestezjologii i Intensywnej Terapii Instytutu "Pomnik - Centrum Zdrowia Dziecka"</t>
  </si>
  <si>
    <t>Klinika Neonatologii, Patologii i Intensywnej Terapii Noworodka Instytutu "Pomnik - Centrum Zdrowia Dziecka"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</si>
</sst>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&lt;=9999999]###\-##\-##;\(###\)\ ###\-##\-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##\-###\-###;\(###\)\ ###\-##\-##"/>
    <numFmt numFmtId="171" formatCode="[&lt;=9999999]###\-##\-##;###\-###\-###"/>
    <numFmt numFmtId="172" formatCode="[$-415]d\ mmmm\ yyyy;@"/>
    <numFmt numFmtId="173" formatCode="mmm/yyyy"/>
    <numFmt numFmtId="174" formatCode="[$-F800]dddd\,\ mmmm\ dd\,\ yyyy"/>
    <numFmt numFmtId="175" formatCode="#,##0;[Red]#,##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54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53" applyFill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5" fillId="16" borderId="0" xfId="0" applyFont="1" applyFill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wrapText="1"/>
    </xf>
    <xf numFmtId="0" fontId="0" fillId="16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9"/>
  <sheetViews>
    <sheetView tabSelected="1" zoomScale="125" zoomScaleNormal="12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2" sqref="E12"/>
    </sheetView>
  </sheetViews>
  <sheetFormatPr defaultColWidth="9.140625" defaultRowHeight="12.75"/>
  <cols>
    <col min="1" max="1" width="9.140625" style="18" customWidth="1"/>
    <col min="2" max="2" width="10.140625" style="16" bestFit="1" customWidth="1"/>
    <col min="3" max="3" width="22.7109375" style="16" customWidth="1"/>
    <col min="4" max="4" width="8.28125" style="16" bestFit="1" customWidth="1"/>
    <col min="5" max="5" width="63.7109375" style="16" bestFit="1" customWidth="1"/>
    <col min="6" max="6" width="19.28125" style="22" customWidth="1"/>
    <col min="7" max="7" width="11.421875" style="22" customWidth="1"/>
    <col min="8" max="8" width="19.28125" style="22" customWidth="1"/>
    <col min="9" max="9" width="10.57421875" style="18" customWidth="1"/>
    <col min="10" max="10" width="12.140625" style="18" customWidth="1"/>
    <col min="11" max="11" width="11.57421875" style="18" customWidth="1"/>
    <col min="12" max="12" width="9.140625" style="18" customWidth="1"/>
    <col min="13" max="13" width="12.421875" style="18" customWidth="1"/>
    <col min="14" max="14" width="9.140625" style="18" customWidth="1"/>
    <col min="15" max="16" width="12.8515625" style="18" customWidth="1"/>
    <col min="17" max="17" width="12.140625" style="18" customWidth="1"/>
    <col min="18" max="18" width="9.140625" style="18" customWidth="1"/>
    <col min="19" max="19" width="18.00390625" style="18" customWidth="1"/>
    <col min="20" max="16384" width="9.140625" style="18" customWidth="1"/>
  </cols>
  <sheetData>
    <row r="1" spans="1:18" s="11" customFormat="1" ht="39.75" customHeight="1">
      <c r="A1" s="12" t="s">
        <v>761</v>
      </c>
      <c r="B1" s="1" t="s">
        <v>762</v>
      </c>
      <c r="C1" s="1" t="s">
        <v>763</v>
      </c>
      <c r="D1" s="1" t="s">
        <v>593</v>
      </c>
      <c r="E1" s="1" t="s">
        <v>582</v>
      </c>
      <c r="F1" s="1" t="s">
        <v>764</v>
      </c>
      <c r="G1" s="1" t="s">
        <v>765</v>
      </c>
      <c r="H1" s="1" t="s">
        <v>766</v>
      </c>
      <c r="I1" s="5" t="s">
        <v>583</v>
      </c>
      <c r="J1" s="5" t="s">
        <v>584</v>
      </c>
      <c r="K1" s="5" t="s">
        <v>585</v>
      </c>
      <c r="L1" s="5" t="s">
        <v>586</v>
      </c>
      <c r="M1" s="5" t="s">
        <v>587</v>
      </c>
      <c r="N1" s="5" t="s">
        <v>588</v>
      </c>
      <c r="O1" s="5" t="s">
        <v>589</v>
      </c>
      <c r="P1" s="5" t="s">
        <v>590</v>
      </c>
      <c r="Q1" s="5" t="s">
        <v>591</v>
      </c>
      <c r="R1" s="6" t="s">
        <v>592</v>
      </c>
    </row>
    <row r="2" spans="1:18" s="28" customFormat="1" ht="15.75">
      <c r="A2" s="28">
        <v>1</v>
      </c>
      <c r="B2" s="29" t="s">
        <v>73</v>
      </c>
      <c r="C2" s="30" t="s">
        <v>232</v>
      </c>
      <c r="D2" s="31" t="s">
        <v>599</v>
      </c>
      <c r="E2" s="31" t="s">
        <v>647</v>
      </c>
      <c r="F2" s="32" t="s">
        <v>74</v>
      </c>
      <c r="G2" s="32" t="s">
        <v>243</v>
      </c>
      <c r="H2" s="32" t="s">
        <v>276</v>
      </c>
      <c r="I2" s="33">
        <f>35+45+9+7+8</f>
        <v>104</v>
      </c>
      <c r="J2" s="33">
        <v>32</v>
      </c>
      <c r="K2" s="33">
        <v>12</v>
      </c>
      <c r="L2" s="33">
        <v>0</v>
      </c>
      <c r="M2" s="33">
        <v>3</v>
      </c>
      <c r="N2" s="33">
        <v>60</v>
      </c>
      <c r="O2" s="33">
        <v>0</v>
      </c>
      <c r="P2" s="33">
        <v>0</v>
      </c>
      <c r="Q2" s="33">
        <v>0</v>
      </c>
      <c r="R2" s="33">
        <f aca="true" t="shared" si="0" ref="R2:R9">SUM(I2:Q2)</f>
        <v>211</v>
      </c>
    </row>
    <row r="3" spans="1:18" s="28" customFormat="1" ht="15.75">
      <c r="A3" s="28">
        <v>2</v>
      </c>
      <c r="B3" s="29" t="s">
        <v>155</v>
      </c>
      <c r="C3" s="30" t="s">
        <v>232</v>
      </c>
      <c r="D3" s="31" t="s">
        <v>599</v>
      </c>
      <c r="E3" s="30" t="s">
        <v>604</v>
      </c>
      <c r="F3" s="32" t="s">
        <v>307</v>
      </c>
      <c r="G3" s="32" t="s">
        <v>309</v>
      </c>
      <c r="H3" s="32" t="s">
        <v>269</v>
      </c>
      <c r="I3" s="28">
        <f>15+15+15+15+15+3+15+5</f>
        <v>98</v>
      </c>
      <c r="J3" s="32">
        <f>3*8</f>
        <v>24</v>
      </c>
      <c r="K3" s="34">
        <f>4+2+2+2+2</f>
        <v>12</v>
      </c>
      <c r="L3" s="28">
        <v>4</v>
      </c>
      <c r="M3" s="34">
        <f>3+1</f>
        <v>4</v>
      </c>
      <c r="N3" s="28">
        <f>3*5+10+10</f>
        <v>35</v>
      </c>
      <c r="O3" s="28">
        <v>4</v>
      </c>
      <c r="P3" s="28">
        <v>14</v>
      </c>
      <c r="Q3" s="28">
        <v>4</v>
      </c>
      <c r="R3" s="28">
        <f t="shared" si="0"/>
        <v>199</v>
      </c>
    </row>
    <row r="4" spans="1:18" s="28" customFormat="1" ht="15.75">
      <c r="A4" s="28">
        <v>3</v>
      </c>
      <c r="B4" s="29" t="s">
        <v>13</v>
      </c>
      <c r="C4" s="30" t="s">
        <v>232</v>
      </c>
      <c r="D4" s="31" t="s">
        <v>599</v>
      </c>
      <c r="E4" s="30" t="s">
        <v>612</v>
      </c>
      <c r="F4" s="32" t="s">
        <v>74</v>
      </c>
      <c r="G4" s="32" t="s">
        <v>219</v>
      </c>
      <c r="H4" s="32" t="s">
        <v>203</v>
      </c>
      <c r="I4" s="28">
        <f>5+35+1+15</f>
        <v>56</v>
      </c>
      <c r="J4" s="28">
        <v>48</v>
      </c>
      <c r="K4" s="28">
        <v>16</v>
      </c>
      <c r="L4" s="28">
        <v>0</v>
      </c>
      <c r="M4" s="28">
        <v>6</v>
      </c>
      <c r="N4" s="28">
        <v>10</v>
      </c>
      <c r="O4" s="28">
        <v>8</v>
      </c>
      <c r="P4" s="28">
        <v>16</v>
      </c>
      <c r="Q4" s="28">
        <v>4</v>
      </c>
      <c r="R4" s="28">
        <f t="shared" si="0"/>
        <v>164</v>
      </c>
    </row>
    <row r="5" spans="1:18" s="23" customFormat="1" ht="15.75">
      <c r="A5" s="23">
        <v>4</v>
      </c>
      <c r="B5" s="24" t="s">
        <v>135</v>
      </c>
      <c r="C5" s="25" t="s">
        <v>232</v>
      </c>
      <c r="D5" s="26" t="s">
        <v>599</v>
      </c>
      <c r="E5" s="25" t="s">
        <v>659</v>
      </c>
      <c r="F5" s="27" t="s">
        <v>307</v>
      </c>
      <c r="G5" s="27" t="s">
        <v>364</v>
      </c>
      <c r="H5" s="27" t="s">
        <v>288</v>
      </c>
      <c r="I5" s="23">
        <v>55</v>
      </c>
      <c r="J5" s="23">
        <v>64</v>
      </c>
      <c r="K5" s="23">
        <v>8</v>
      </c>
      <c r="L5" s="23">
        <v>12</v>
      </c>
      <c r="M5" s="23">
        <v>3</v>
      </c>
      <c r="N5" s="23">
        <v>5</v>
      </c>
      <c r="O5" s="23">
        <v>0</v>
      </c>
      <c r="P5" s="23">
        <v>6</v>
      </c>
      <c r="Q5" s="23">
        <v>4</v>
      </c>
      <c r="R5" s="23">
        <f t="shared" si="0"/>
        <v>157</v>
      </c>
    </row>
    <row r="6" spans="1:19" s="23" customFormat="1" ht="15.75">
      <c r="A6" s="23">
        <v>5</v>
      </c>
      <c r="B6" s="24" t="s">
        <v>185</v>
      </c>
      <c r="C6" s="25" t="s">
        <v>117</v>
      </c>
      <c r="D6" s="26" t="s">
        <v>602</v>
      </c>
      <c r="E6" s="25" t="s">
        <v>660</v>
      </c>
      <c r="F6" s="27" t="s">
        <v>499</v>
      </c>
      <c r="G6" s="27" t="s">
        <v>309</v>
      </c>
      <c r="H6" s="27" t="s">
        <v>100</v>
      </c>
      <c r="I6" s="23">
        <f>25+20+30+30</f>
        <v>105</v>
      </c>
      <c r="J6" s="23">
        <v>0</v>
      </c>
      <c r="K6" s="23">
        <v>10</v>
      </c>
      <c r="L6" s="23">
        <v>0</v>
      </c>
      <c r="M6" s="23">
        <v>2</v>
      </c>
      <c r="N6" s="23">
        <v>35</v>
      </c>
      <c r="O6" s="23">
        <v>0</v>
      </c>
      <c r="P6" s="23">
        <v>0</v>
      </c>
      <c r="Q6" s="23">
        <v>0</v>
      </c>
      <c r="R6" s="23">
        <f t="shared" si="0"/>
        <v>152</v>
      </c>
      <c r="S6" s="35"/>
    </row>
    <row r="7" spans="1:18" s="23" customFormat="1" ht="15.75">
      <c r="A7" s="23">
        <v>6</v>
      </c>
      <c r="B7" s="24" t="s">
        <v>70</v>
      </c>
      <c r="C7" s="25" t="s">
        <v>232</v>
      </c>
      <c r="D7" s="26" t="s">
        <v>599</v>
      </c>
      <c r="E7" s="25" t="s">
        <v>614</v>
      </c>
      <c r="F7" s="27" t="s">
        <v>74</v>
      </c>
      <c r="G7" s="27" t="s">
        <v>38</v>
      </c>
      <c r="H7" s="27" t="s">
        <v>274</v>
      </c>
      <c r="I7" s="23">
        <v>21</v>
      </c>
      <c r="J7" s="23">
        <v>24</v>
      </c>
      <c r="K7" s="23">
        <v>12</v>
      </c>
      <c r="L7" s="23">
        <v>12</v>
      </c>
      <c r="M7" s="23">
        <v>8</v>
      </c>
      <c r="N7" s="23">
        <v>50</v>
      </c>
      <c r="O7" s="23">
        <v>4</v>
      </c>
      <c r="P7" s="23">
        <v>0</v>
      </c>
      <c r="Q7" s="23">
        <v>0</v>
      </c>
      <c r="R7" s="23">
        <f t="shared" si="0"/>
        <v>131</v>
      </c>
    </row>
    <row r="8" spans="1:18" s="23" customFormat="1" ht="15.75">
      <c r="A8" s="23">
        <v>7</v>
      </c>
      <c r="B8" s="24" t="s">
        <v>187</v>
      </c>
      <c r="C8" s="25" t="s">
        <v>232</v>
      </c>
      <c r="D8" s="26" t="s">
        <v>602</v>
      </c>
      <c r="E8" s="25" t="s">
        <v>661</v>
      </c>
      <c r="F8" s="27" t="s">
        <v>83</v>
      </c>
      <c r="G8" s="27" t="s">
        <v>237</v>
      </c>
      <c r="H8" s="27" t="s">
        <v>296</v>
      </c>
      <c r="I8" s="23">
        <f>10+40+15+30</f>
        <v>95</v>
      </c>
      <c r="J8" s="23">
        <v>8</v>
      </c>
      <c r="K8" s="23">
        <v>0</v>
      </c>
      <c r="L8" s="23">
        <v>0</v>
      </c>
      <c r="M8" s="23">
        <v>1</v>
      </c>
      <c r="N8" s="23">
        <v>0</v>
      </c>
      <c r="O8" s="23">
        <v>0</v>
      </c>
      <c r="P8" s="23">
        <v>0</v>
      </c>
      <c r="Q8" s="23">
        <v>0</v>
      </c>
      <c r="R8" s="23">
        <f t="shared" si="0"/>
        <v>104</v>
      </c>
    </row>
    <row r="9" spans="1:18" s="23" customFormat="1" ht="22.5">
      <c r="A9" s="23">
        <v>8</v>
      </c>
      <c r="B9" s="24" t="s">
        <v>143</v>
      </c>
      <c r="C9" s="25" t="s">
        <v>5</v>
      </c>
      <c r="D9" s="26" t="s">
        <v>599</v>
      </c>
      <c r="E9" s="25" t="s">
        <v>662</v>
      </c>
      <c r="F9" s="27" t="s">
        <v>307</v>
      </c>
      <c r="G9" s="27" t="s">
        <v>219</v>
      </c>
      <c r="H9" s="27" t="s">
        <v>262</v>
      </c>
      <c r="I9" s="23">
        <f>15</f>
        <v>15</v>
      </c>
      <c r="J9" s="23">
        <v>24</v>
      </c>
      <c r="K9" s="23">
        <v>32</v>
      </c>
      <c r="L9" s="23">
        <v>0</v>
      </c>
      <c r="M9" s="23">
        <v>0</v>
      </c>
      <c r="N9" s="23">
        <v>5</v>
      </c>
      <c r="O9" s="23">
        <v>4</v>
      </c>
      <c r="P9" s="23">
        <v>2</v>
      </c>
      <c r="Q9" s="23">
        <v>4</v>
      </c>
      <c r="R9" s="23">
        <f t="shared" si="0"/>
        <v>86</v>
      </c>
    </row>
    <row r="10" spans="1:18" s="23" customFormat="1" ht="15.75">
      <c r="A10" s="23">
        <v>9</v>
      </c>
      <c r="B10" s="24" t="s">
        <v>160</v>
      </c>
      <c r="C10" s="25" t="s">
        <v>113</v>
      </c>
      <c r="D10" s="26" t="s">
        <v>594</v>
      </c>
      <c r="E10" s="25" t="s">
        <v>663</v>
      </c>
      <c r="F10" s="27" t="s">
        <v>398</v>
      </c>
      <c r="G10" s="27" t="s">
        <v>237</v>
      </c>
      <c r="H10" s="27" t="s">
        <v>538</v>
      </c>
      <c r="I10" s="23">
        <v>56</v>
      </c>
      <c r="J10" s="23">
        <v>0</v>
      </c>
      <c r="K10" s="23">
        <v>0</v>
      </c>
      <c r="L10" s="23">
        <v>8</v>
      </c>
      <c r="M10" s="23">
        <v>4</v>
      </c>
      <c r="N10" s="23">
        <v>0</v>
      </c>
      <c r="O10" s="23">
        <v>8</v>
      </c>
      <c r="P10" s="23">
        <v>2</v>
      </c>
      <c r="Q10" s="23">
        <v>4</v>
      </c>
      <c r="R10" s="23">
        <v>82</v>
      </c>
    </row>
    <row r="11" spans="1:18" s="23" customFormat="1" ht="15.75">
      <c r="A11" s="23">
        <v>10</v>
      </c>
      <c r="B11" s="24" t="s">
        <v>68</v>
      </c>
      <c r="C11" s="25" t="s">
        <v>232</v>
      </c>
      <c r="D11" s="26" t="s">
        <v>599</v>
      </c>
      <c r="E11" s="25" t="s">
        <v>613</v>
      </c>
      <c r="F11" s="27" t="s">
        <v>74</v>
      </c>
      <c r="G11" s="27" t="s">
        <v>360</v>
      </c>
      <c r="H11" s="27" t="s">
        <v>271</v>
      </c>
      <c r="I11" s="23">
        <v>55</v>
      </c>
      <c r="J11" s="23">
        <v>0</v>
      </c>
      <c r="K11" s="23">
        <v>4</v>
      </c>
      <c r="L11" s="23">
        <v>0</v>
      </c>
      <c r="M11" s="23">
        <v>4</v>
      </c>
      <c r="N11" s="23">
        <v>15</v>
      </c>
      <c r="P11" s="23">
        <v>0</v>
      </c>
      <c r="Q11" s="23">
        <v>0</v>
      </c>
      <c r="R11" s="23">
        <v>78</v>
      </c>
    </row>
    <row r="12" spans="1:18" ht="22.5">
      <c r="A12" s="16">
        <v>11</v>
      </c>
      <c r="B12" s="3" t="s">
        <v>548</v>
      </c>
      <c r="C12" s="2" t="s">
        <v>232</v>
      </c>
      <c r="D12" s="4" t="s">
        <v>605</v>
      </c>
      <c r="E12" s="4" t="s">
        <v>767</v>
      </c>
      <c r="F12" s="14" t="s">
        <v>74</v>
      </c>
      <c r="G12" s="14" t="s">
        <v>237</v>
      </c>
      <c r="H12" s="14" t="s">
        <v>550</v>
      </c>
      <c r="I12" s="17">
        <v>70</v>
      </c>
      <c r="J12" s="17">
        <v>0</v>
      </c>
      <c r="K12" s="17">
        <v>4</v>
      </c>
      <c r="L12" s="17">
        <v>0</v>
      </c>
      <c r="M12" s="17">
        <v>1</v>
      </c>
      <c r="N12" s="17">
        <v>0</v>
      </c>
      <c r="O12" s="17">
        <v>0</v>
      </c>
      <c r="P12" s="17">
        <v>0</v>
      </c>
      <c r="Q12" s="17">
        <v>0</v>
      </c>
      <c r="R12" s="17">
        <v>75</v>
      </c>
    </row>
    <row r="13" spans="1:18" ht="22.5">
      <c r="A13" s="18">
        <v>12</v>
      </c>
      <c r="B13" s="3" t="s">
        <v>306</v>
      </c>
      <c r="C13" s="2" t="s">
        <v>232</v>
      </c>
      <c r="D13" s="4" t="s">
        <v>605</v>
      </c>
      <c r="E13" s="2" t="s">
        <v>664</v>
      </c>
      <c r="F13" s="13" t="s">
        <v>403</v>
      </c>
      <c r="G13" s="14" t="s">
        <v>237</v>
      </c>
      <c r="H13" s="14" t="s">
        <v>28</v>
      </c>
      <c r="I13" s="18">
        <v>47</v>
      </c>
      <c r="J13" s="18">
        <v>8</v>
      </c>
      <c r="K13" s="18">
        <v>2</v>
      </c>
      <c r="L13" s="18">
        <v>0</v>
      </c>
      <c r="M13" s="18">
        <v>10</v>
      </c>
      <c r="N13" s="18">
        <v>0</v>
      </c>
      <c r="O13" s="18">
        <v>8</v>
      </c>
      <c r="P13" s="18">
        <v>0</v>
      </c>
      <c r="Q13" s="18">
        <v>0</v>
      </c>
      <c r="R13" s="18">
        <f>SUM(I13:Q13)</f>
        <v>75</v>
      </c>
    </row>
    <row r="14" spans="1:18" ht="15.75">
      <c r="A14" s="16">
        <v>13</v>
      </c>
      <c r="B14" s="3" t="s">
        <v>198</v>
      </c>
      <c r="C14" s="2" t="s">
        <v>413</v>
      </c>
      <c r="D14" s="4" t="s">
        <v>598</v>
      </c>
      <c r="E14" s="2" t="s">
        <v>665</v>
      </c>
      <c r="F14" s="13" t="s">
        <v>74</v>
      </c>
      <c r="G14" s="13" t="s">
        <v>41</v>
      </c>
      <c r="H14" s="13" t="s">
        <v>297</v>
      </c>
      <c r="I14" s="18">
        <v>4</v>
      </c>
      <c r="J14" s="18">
        <v>16</v>
      </c>
      <c r="K14" s="18">
        <v>20</v>
      </c>
      <c r="L14" s="18">
        <v>4</v>
      </c>
      <c r="M14" s="18">
        <v>5</v>
      </c>
      <c r="N14" s="18">
        <v>5</v>
      </c>
      <c r="O14" s="18">
        <v>4</v>
      </c>
      <c r="P14" s="18">
        <v>12</v>
      </c>
      <c r="Q14" s="18">
        <v>4</v>
      </c>
      <c r="R14" s="18">
        <v>74</v>
      </c>
    </row>
    <row r="15" spans="1:18" ht="15.75">
      <c r="A15" s="18">
        <v>14</v>
      </c>
      <c r="B15" s="3" t="s">
        <v>95</v>
      </c>
      <c r="C15" s="2" t="s">
        <v>232</v>
      </c>
      <c r="D15" s="4" t="s">
        <v>760</v>
      </c>
      <c r="E15" s="2" t="s">
        <v>635</v>
      </c>
      <c r="F15" s="13" t="s">
        <v>74</v>
      </c>
      <c r="G15" s="13" t="s">
        <v>219</v>
      </c>
      <c r="H15" s="13" t="s">
        <v>281</v>
      </c>
      <c r="I15" s="18">
        <v>17</v>
      </c>
      <c r="J15" s="18">
        <v>40</v>
      </c>
      <c r="K15" s="18">
        <v>4</v>
      </c>
      <c r="L15" s="18">
        <v>0</v>
      </c>
      <c r="M15" s="18">
        <v>2</v>
      </c>
      <c r="N15" s="18">
        <v>10</v>
      </c>
      <c r="O15" s="18">
        <v>0</v>
      </c>
      <c r="P15" s="18">
        <v>0</v>
      </c>
      <c r="Q15" s="18">
        <v>0</v>
      </c>
      <c r="R15" s="18">
        <f>SUM(I15:Q15)</f>
        <v>73</v>
      </c>
    </row>
    <row r="16" spans="1:18" ht="25.5">
      <c r="A16" s="16">
        <v>15</v>
      </c>
      <c r="B16" s="3" t="s">
        <v>154</v>
      </c>
      <c r="C16" s="2" t="s">
        <v>255</v>
      </c>
      <c r="D16" s="4" t="s">
        <v>599</v>
      </c>
      <c r="E16" s="2" t="s">
        <v>666</v>
      </c>
      <c r="F16" s="13" t="s">
        <v>74</v>
      </c>
      <c r="G16" s="13" t="s">
        <v>235</v>
      </c>
      <c r="H16" s="13" t="s">
        <v>268</v>
      </c>
      <c r="I16" s="19">
        <v>41</v>
      </c>
      <c r="J16" s="19">
        <v>8</v>
      </c>
      <c r="K16" s="19">
        <v>16</v>
      </c>
      <c r="L16" s="19">
        <v>0</v>
      </c>
      <c r="M16" s="19">
        <v>0</v>
      </c>
      <c r="N16" s="19">
        <v>0</v>
      </c>
      <c r="O16" s="19">
        <v>4</v>
      </c>
      <c r="P16" s="19">
        <v>0</v>
      </c>
      <c r="Q16" s="19">
        <v>0</v>
      </c>
      <c r="R16" s="19">
        <f>SUM(I16:Q16)</f>
        <v>69</v>
      </c>
    </row>
    <row r="17" spans="1:18" ht="15.75">
      <c r="A17" s="18">
        <v>16</v>
      </c>
      <c r="B17" s="3" t="s">
        <v>94</v>
      </c>
      <c r="C17" s="2" t="s">
        <v>232</v>
      </c>
      <c r="D17" s="4" t="s">
        <v>760</v>
      </c>
      <c r="E17" s="2" t="s">
        <v>667</v>
      </c>
      <c r="F17" s="13" t="s">
        <v>168</v>
      </c>
      <c r="G17" s="13" t="s">
        <v>219</v>
      </c>
      <c r="H17" s="13" t="s">
        <v>492</v>
      </c>
      <c r="I17" s="18">
        <v>0</v>
      </c>
      <c r="J17" s="18">
        <v>32</v>
      </c>
      <c r="K17" s="18">
        <v>16</v>
      </c>
      <c r="L17" s="18">
        <v>4</v>
      </c>
      <c r="M17" s="18">
        <v>0</v>
      </c>
      <c r="N17" s="18">
        <v>0</v>
      </c>
      <c r="O17" s="18">
        <v>12</v>
      </c>
      <c r="P17" s="18">
        <v>0</v>
      </c>
      <c r="Q17" s="18">
        <v>0</v>
      </c>
      <c r="R17" s="18">
        <v>64</v>
      </c>
    </row>
    <row r="18" spans="1:18" ht="25.5">
      <c r="A18" s="16">
        <v>17</v>
      </c>
      <c r="B18" s="3" t="s">
        <v>159</v>
      </c>
      <c r="C18" s="2" t="s">
        <v>580</v>
      </c>
      <c r="D18" s="4" t="s">
        <v>599</v>
      </c>
      <c r="E18" s="2" t="s">
        <v>624</v>
      </c>
      <c r="F18" s="13" t="s">
        <v>74</v>
      </c>
      <c r="G18" s="13" t="s">
        <v>238</v>
      </c>
      <c r="H18" s="13" t="s">
        <v>431</v>
      </c>
      <c r="I18" s="16">
        <v>0</v>
      </c>
      <c r="J18" s="16">
        <v>16</v>
      </c>
      <c r="K18" s="16">
        <v>20</v>
      </c>
      <c r="L18" s="16">
        <v>16</v>
      </c>
      <c r="M18" s="16">
        <v>1</v>
      </c>
      <c r="N18" s="16">
        <v>5</v>
      </c>
      <c r="O18" s="16">
        <v>0</v>
      </c>
      <c r="P18" s="16">
        <v>0</v>
      </c>
      <c r="Q18" s="16">
        <v>4</v>
      </c>
      <c r="R18" s="18">
        <f>SUM(I18:Q18)</f>
        <v>62</v>
      </c>
    </row>
    <row r="19" spans="1:18" ht="15.75">
      <c r="A19" s="18">
        <v>18</v>
      </c>
      <c r="B19" s="3" t="s">
        <v>202</v>
      </c>
      <c r="C19" s="2" t="s">
        <v>232</v>
      </c>
      <c r="D19" s="4" t="s">
        <v>598</v>
      </c>
      <c r="E19" s="2" t="s">
        <v>668</v>
      </c>
      <c r="F19" s="13" t="s">
        <v>402</v>
      </c>
      <c r="G19" s="13" t="s">
        <v>362</v>
      </c>
      <c r="H19" s="13" t="s">
        <v>327</v>
      </c>
      <c r="I19" s="18">
        <v>27</v>
      </c>
      <c r="J19" s="18">
        <v>0</v>
      </c>
      <c r="K19" s="18">
        <v>0</v>
      </c>
      <c r="L19" s="18">
        <v>0</v>
      </c>
      <c r="M19" s="18">
        <v>0</v>
      </c>
      <c r="N19" s="18">
        <v>30</v>
      </c>
      <c r="O19" s="18">
        <v>0</v>
      </c>
      <c r="P19" s="18">
        <v>0</v>
      </c>
      <c r="Q19" s="18">
        <v>0</v>
      </c>
      <c r="R19" s="18">
        <v>57</v>
      </c>
    </row>
    <row r="20" spans="1:18" ht="15.75">
      <c r="A20" s="16">
        <v>19</v>
      </c>
      <c r="B20" s="3" t="s">
        <v>190</v>
      </c>
      <c r="C20" s="2" t="s">
        <v>120</v>
      </c>
      <c r="D20" s="4" t="s">
        <v>602</v>
      </c>
      <c r="E20" s="2" t="s">
        <v>603</v>
      </c>
      <c r="F20" s="13" t="s">
        <v>502</v>
      </c>
      <c r="G20" s="13" t="s">
        <v>411</v>
      </c>
      <c r="H20" s="13" t="s">
        <v>412</v>
      </c>
      <c r="I20" s="18">
        <f>3+5+3+35</f>
        <v>46</v>
      </c>
      <c r="J20" s="18">
        <v>0</v>
      </c>
      <c r="K20" s="18">
        <v>4</v>
      </c>
      <c r="L20" s="18">
        <v>0</v>
      </c>
      <c r="M20" s="18">
        <v>0</v>
      </c>
      <c r="N20" s="18">
        <v>0</v>
      </c>
      <c r="O20" s="18">
        <v>4</v>
      </c>
      <c r="P20" s="18">
        <v>0</v>
      </c>
      <c r="Q20" s="18">
        <v>0</v>
      </c>
      <c r="R20" s="18">
        <f>SUM(I20:Q20)</f>
        <v>54</v>
      </c>
    </row>
    <row r="21" spans="1:18" ht="15.75">
      <c r="A21" s="18">
        <v>20</v>
      </c>
      <c r="B21" s="3" t="s">
        <v>189</v>
      </c>
      <c r="C21" s="2" t="s">
        <v>370</v>
      </c>
      <c r="D21" s="4" t="s">
        <v>602</v>
      </c>
      <c r="E21" s="2" t="s">
        <v>669</v>
      </c>
      <c r="F21" s="13" t="s">
        <v>32</v>
      </c>
      <c r="G21" s="13" t="s">
        <v>246</v>
      </c>
      <c r="H21" s="13" t="s">
        <v>326</v>
      </c>
      <c r="I21" s="18">
        <v>30</v>
      </c>
      <c r="J21" s="18">
        <v>0</v>
      </c>
      <c r="K21" s="18">
        <v>0</v>
      </c>
      <c r="L21" s="18">
        <v>4</v>
      </c>
      <c r="M21" s="18">
        <v>10</v>
      </c>
      <c r="N21" s="18">
        <v>5</v>
      </c>
      <c r="O21" s="18">
        <v>0</v>
      </c>
      <c r="P21" s="18">
        <v>0</v>
      </c>
      <c r="Q21" s="18">
        <v>0</v>
      </c>
      <c r="R21" s="18">
        <f>SUM(I21:Q21)</f>
        <v>49</v>
      </c>
    </row>
    <row r="22" spans="1:18" ht="15.75">
      <c r="A22" s="16">
        <v>21</v>
      </c>
      <c r="B22" s="3" t="s">
        <v>4</v>
      </c>
      <c r="C22" s="2" t="s">
        <v>3</v>
      </c>
      <c r="D22" s="4" t="s">
        <v>594</v>
      </c>
      <c r="E22" s="2" t="s">
        <v>670</v>
      </c>
      <c r="F22" s="13" t="s">
        <v>74</v>
      </c>
      <c r="G22" s="13" t="s">
        <v>369</v>
      </c>
      <c r="H22" s="13" t="s">
        <v>333</v>
      </c>
      <c r="I22" s="18">
        <v>0</v>
      </c>
      <c r="J22" s="18">
        <v>8</v>
      </c>
      <c r="K22" s="18">
        <v>20</v>
      </c>
      <c r="L22" s="18">
        <v>0</v>
      </c>
      <c r="M22" s="18">
        <v>3</v>
      </c>
      <c r="N22" s="18">
        <v>0</v>
      </c>
      <c r="O22" s="18">
        <v>16</v>
      </c>
      <c r="P22" s="18">
        <v>0</v>
      </c>
      <c r="Q22" s="18">
        <v>0</v>
      </c>
      <c r="R22" s="18">
        <v>47</v>
      </c>
    </row>
    <row r="23" spans="1:18" ht="22.5">
      <c r="A23" s="18">
        <v>22</v>
      </c>
      <c r="B23" s="3" t="s">
        <v>103</v>
      </c>
      <c r="C23" s="2" t="s">
        <v>232</v>
      </c>
      <c r="D23" s="4" t="s">
        <v>760</v>
      </c>
      <c r="E23" s="2" t="s">
        <v>671</v>
      </c>
      <c r="F23" s="13" t="s">
        <v>307</v>
      </c>
      <c r="G23" s="13" t="s">
        <v>231</v>
      </c>
      <c r="H23" s="13" t="s">
        <v>409</v>
      </c>
      <c r="I23" s="18">
        <v>10</v>
      </c>
      <c r="J23" s="18">
        <v>0</v>
      </c>
      <c r="K23" s="18">
        <v>6</v>
      </c>
      <c r="L23" s="18">
        <v>8</v>
      </c>
      <c r="M23" s="18">
        <v>5</v>
      </c>
      <c r="N23" s="18">
        <v>15</v>
      </c>
      <c r="O23" s="18">
        <v>0</v>
      </c>
      <c r="P23" s="18">
        <v>2</v>
      </c>
      <c r="Q23" s="18">
        <v>0</v>
      </c>
      <c r="R23" s="18">
        <f>SUM(I23:Q23)</f>
        <v>46</v>
      </c>
    </row>
    <row r="24" spans="1:18" ht="15.75">
      <c r="A24" s="16">
        <v>23</v>
      </c>
      <c r="B24" s="3" t="s">
        <v>423</v>
      </c>
      <c r="C24" s="2" t="s">
        <v>424</v>
      </c>
      <c r="D24" s="4" t="s">
        <v>602</v>
      </c>
      <c r="E24" s="2" t="s">
        <v>672</v>
      </c>
      <c r="F24" s="13" t="s">
        <v>32</v>
      </c>
      <c r="G24" s="13" t="s">
        <v>39</v>
      </c>
      <c r="H24" s="13" t="s">
        <v>425</v>
      </c>
      <c r="I24" s="19">
        <f>8+6+25</f>
        <v>39</v>
      </c>
      <c r="J24" s="19">
        <v>0</v>
      </c>
      <c r="K24" s="19">
        <v>0</v>
      </c>
      <c r="L24" s="19">
        <v>4</v>
      </c>
      <c r="M24" s="19">
        <v>2</v>
      </c>
      <c r="N24" s="19">
        <v>0</v>
      </c>
      <c r="O24" s="19">
        <v>0</v>
      </c>
      <c r="P24" s="19">
        <v>0</v>
      </c>
      <c r="Q24" s="19">
        <v>0</v>
      </c>
      <c r="R24" s="19">
        <f>SUM(I24:Q24)</f>
        <v>45</v>
      </c>
    </row>
    <row r="25" spans="1:18" ht="15.75">
      <c r="A25" s="18">
        <v>24</v>
      </c>
      <c r="B25" s="3" t="s">
        <v>341</v>
      </c>
      <c r="C25" s="2" t="s">
        <v>14</v>
      </c>
      <c r="D25" s="4" t="s">
        <v>605</v>
      </c>
      <c r="E25" s="4" t="s">
        <v>641</v>
      </c>
      <c r="F25" s="15" t="s">
        <v>74</v>
      </c>
      <c r="G25" s="14" t="s">
        <v>230</v>
      </c>
      <c r="H25" s="14" t="s">
        <v>342</v>
      </c>
      <c r="I25" s="20">
        <v>40</v>
      </c>
      <c r="J25" s="20">
        <v>0</v>
      </c>
      <c r="K25" s="20">
        <v>4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f>44</f>
        <v>44</v>
      </c>
    </row>
    <row r="26" spans="1:18" ht="15.75">
      <c r="A26" s="16">
        <v>25</v>
      </c>
      <c r="B26" s="3" t="s">
        <v>181</v>
      </c>
      <c r="C26" s="2" t="s">
        <v>114</v>
      </c>
      <c r="D26" s="4" t="s">
        <v>602</v>
      </c>
      <c r="E26" s="2" t="s">
        <v>673</v>
      </c>
      <c r="F26" s="13" t="s">
        <v>32</v>
      </c>
      <c r="G26" s="13" t="s">
        <v>41</v>
      </c>
      <c r="H26" s="13" t="s">
        <v>292</v>
      </c>
      <c r="I26" s="18">
        <v>0</v>
      </c>
      <c r="J26" s="18">
        <v>0</v>
      </c>
      <c r="K26" s="18">
        <v>4</v>
      </c>
      <c r="L26" s="18">
        <v>4</v>
      </c>
      <c r="M26" s="18">
        <v>0</v>
      </c>
      <c r="N26" s="18">
        <v>35</v>
      </c>
      <c r="O26" s="18">
        <v>0</v>
      </c>
      <c r="P26" s="18">
        <v>0</v>
      </c>
      <c r="Q26" s="18">
        <v>0</v>
      </c>
      <c r="R26" s="18">
        <v>43</v>
      </c>
    </row>
    <row r="27" spans="1:18" ht="22.5">
      <c r="A27" s="18">
        <v>26</v>
      </c>
      <c r="B27" s="3" t="s">
        <v>16</v>
      </c>
      <c r="C27" s="2" t="s">
        <v>562</v>
      </c>
      <c r="D27" s="4" t="s">
        <v>760</v>
      </c>
      <c r="E27" s="2" t="s">
        <v>626</v>
      </c>
      <c r="F27" s="13" t="s">
        <v>74</v>
      </c>
      <c r="G27" s="13" t="s">
        <v>246</v>
      </c>
      <c r="H27" s="13" t="s">
        <v>17</v>
      </c>
      <c r="I27" s="16">
        <v>5</v>
      </c>
      <c r="J27" s="16">
        <v>16</v>
      </c>
      <c r="K27" s="16">
        <v>0</v>
      </c>
      <c r="L27" s="16">
        <v>0</v>
      </c>
      <c r="M27" s="16">
        <v>0</v>
      </c>
      <c r="N27" s="16">
        <v>5</v>
      </c>
      <c r="O27" s="16">
        <v>16</v>
      </c>
      <c r="P27" s="16">
        <v>0</v>
      </c>
      <c r="Q27" s="16">
        <v>0</v>
      </c>
      <c r="R27" s="18">
        <f>SUM(I27:Q27)</f>
        <v>42</v>
      </c>
    </row>
    <row r="28" spans="1:18" ht="22.5">
      <c r="A28" s="16">
        <v>27</v>
      </c>
      <c r="B28" s="3" t="s">
        <v>52</v>
      </c>
      <c r="C28" s="2" t="s">
        <v>530</v>
      </c>
      <c r="D28" s="4" t="s">
        <v>599</v>
      </c>
      <c r="E28" s="4" t="s">
        <v>674</v>
      </c>
      <c r="F28" s="13" t="s">
        <v>83</v>
      </c>
      <c r="G28" s="13" t="s">
        <v>34</v>
      </c>
      <c r="H28" s="13" t="s">
        <v>531</v>
      </c>
      <c r="I28" s="18">
        <v>4</v>
      </c>
      <c r="J28" s="18">
        <v>16</v>
      </c>
      <c r="K28" s="18">
        <v>14</v>
      </c>
      <c r="L28" s="18">
        <v>0</v>
      </c>
      <c r="M28" s="18">
        <v>0</v>
      </c>
      <c r="N28" s="18">
        <v>0</v>
      </c>
      <c r="O28" s="18">
        <v>4</v>
      </c>
      <c r="P28" s="18">
        <v>0</v>
      </c>
      <c r="Q28" s="18">
        <v>4</v>
      </c>
      <c r="R28" s="18">
        <v>42</v>
      </c>
    </row>
    <row r="29" spans="1:18" ht="15.75">
      <c r="A29" s="18">
        <v>28</v>
      </c>
      <c r="B29" s="3" t="s">
        <v>394</v>
      </c>
      <c r="C29" s="2" t="s">
        <v>232</v>
      </c>
      <c r="D29" s="4" t="s">
        <v>599</v>
      </c>
      <c r="E29" s="2" t="s">
        <v>625</v>
      </c>
      <c r="F29" s="13" t="s">
        <v>74</v>
      </c>
      <c r="G29" s="13" t="s">
        <v>488</v>
      </c>
      <c r="H29" s="13" t="s">
        <v>581</v>
      </c>
      <c r="I29" s="16">
        <v>15</v>
      </c>
      <c r="J29" s="16">
        <v>8</v>
      </c>
      <c r="K29" s="16">
        <v>12</v>
      </c>
      <c r="L29" s="16">
        <v>0</v>
      </c>
      <c r="M29" s="16">
        <v>1</v>
      </c>
      <c r="N29" s="16">
        <v>5</v>
      </c>
      <c r="O29" s="16">
        <v>0</v>
      </c>
      <c r="P29" s="16">
        <v>0</v>
      </c>
      <c r="Q29" s="16">
        <v>0</v>
      </c>
      <c r="R29" s="18">
        <f>SUM(I29:Q29)</f>
        <v>41</v>
      </c>
    </row>
    <row r="30" spans="1:18" ht="15.75">
      <c r="A30" s="16">
        <v>29</v>
      </c>
      <c r="B30" s="3" t="s">
        <v>153</v>
      </c>
      <c r="C30" s="2" t="s">
        <v>577</v>
      </c>
      <c r="D30" s="4" t="s">
        <v>599</v>
      </c>
      <c r="E30" s="2" t="s">
        <v>675</v>
      </c>
      <c r="F30" s="13" t="s">
        <v>403</v>
      </c>
      <c r="G30" s="13" t="s">
        <v>244</v>
      </c>
      <c r="H30" s="13" t="s">
        <v>578</v>
      </c>
      <c r="I30" s="18">
        <v>0</v>
      </c>
      <c r="J30" s="18">
        <v>8</v>
      </c>
      <c r="K30" s="18">
        <v>18</v>
      </c>
      <c r="L30" s="18">
        <v>0</v>
      </c>
      <c r="M30" s="18">
        <v>1</v>
      </c>
      <c r="N30" s="18">
        <v>10</v>
      </c>
      <c r="O30" s="18">
        <v>4</v>
      </c>
      <c r="P30" s="18">
        <v>0</v>
      </c>
      <c r="Q30" s="18">
        <v>0</v>
      </c>
      <c r="R30" s="18">
        <f>SUM(I30:Q30)</f>
        <v>41</v>
      </c>
    </row>
    <row r="31" spans="1:18" ht="25.5">
      <c r="A31" s="18">
        <v>30</v>
      </c>
      <c r="B31" s="3" t="s">
        <v>383</v>
      </c>
      <c r="C31" s="2" t="s">
        <v>384</v>
      </c>
      <c r="D31" s="4" t="s">
        <v>605</v>
      </c>
      <c r="E31" s="4" t="s">
        <v>644</v>
      </c>
      <c r="F31" s="15" t="s">
        <v>122</v>
      </c>
      <c r="G31" s="14" t="s">
        <v>385</v>
      </c>
      <c r="H31" s="14" t="s">
        <v>386</v>
      </c>
      <c r="I31" s="19">
        <v>30</v>
      </c>
      <c r="J31" s="19">
        <v>0</v>
      </c>
      <c r="K31" s="19">
        <v>8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8">
        <f>SUM(I31:Q31)</f>
        <v>38</v>
      </c>
    </row>
    <row r="32" spans="1:18" ht="25.5">
      <c r="A32" s="16">
        <v>31</v>
      </c>
      <c r="B32" s="3" t="s">
        <v>82</v>
      </c>
      <c r="C32" s="2" t="s">
        <v>232</v>
      </c>
      <c r="D32" s="4" t="s">
        <v>599</v>
      </c>
      <c r="E32" s="2" t="s">
        <v>676</v>
      </c>
      <c r="F32" s="13" t="s">
        <v>307</v>
      </c>
      <c r="G32" s="13" t="s">
        <v>34</v>
      </c>
      <c r="H32" s="13" t="s">
        <v>361</v>
      </c>
      <c r="I32" s="20">
        <v>20</v>
      </c>
      <c r="J32" s="20">
        <v>0</v>
      </c>
      <c r="K32" s="20">
        <v>12</v>
      </c>
      <c r="L32" s="20">
        <v>0</v>
      </c>
      <c r="M32" s="20">
        <v>0</v>
      </c>
      <c r="N32" s="20">
        <v>5</v>
      </c>
      <c r="O32" s="20">
        <v>0</v>
      </c>
      <c r="P32" s="20">
        <v>0</v>
      </c>
      <c r="Q32" s="20">
        <v>0</v>
      </c>
      <c r="R32" s="20">
        <v>37</v>
      </c>
    </row>
    <row r="33" spans="1:18" ht="25.5">
      <c r="A33" s="18">
        <v>32</v>
      </c>
      <c r="B33" s="3" t="s">
        <v>104</v>
      </c>
      <c r="C33" s="2" t="s">
        <v>232</v>
      </c>
      <c r="D33" s="4" t="s">
        <v>760</v>
      </c>
      <c r="E33" s="2" t="s">
        <v>677</v>
      </c>
      <c r="F33" s="13" t="s">
        <v>74</v>
      </c>
      <c r="G33" s="13" t="s">
        <v>308</v>
      </c>
      <c r="H33" s="13" t="s">
        <v>408</v>
      </c>
      <c r="I33" s="18">
        <v>10</v>
      </c>
      <c r="J33" s="18">
        <v>24</v>
      </c>
      <c r="K33" s="18">
        <v>0</v>
      </c>
      <c r="L33" s="18">
        <v>2</v>
      </c>
      <c r="M33" s="18">
        <v>1</v>
      </c>
      <c r="N33" s="18">
        <v>0</v>
      </c>
      <c r="O33" s="18">
        <v>0</v>
      </c>
      <c r="P33" s="18">
        <v>0</v>
      </c>
      <c r="Q33" s="18">
        <v>0</v>
      </c>
      <c r="R33" s="18">
        <f aca="true" t="shared" si="1" ref="R33:R39">SUM(I33:Q33)</f>
        <v>37</v>
      </c>
    </row>
    <row r="34" spans="1:18" ht="15.75">
      <c r="A34" s="16">
        <v>33</v>
      </c>
      <c r="B34" s="3" t="s">
        <v>150</v>
      </c>
      <c r="C34" s="2" t="s">
        <v>232</v>
      </c>
      <c r="D34" s="4" t="s">
        <v>599</v>
      </c>
      <c r="E34" s="2" t="s">
        <v>622</v>
      </c>
      <c r="F34" s="13" t="s">
        <v>74</v>
      </c>
      <c r="G34" s="13" t="s">
        <v>434</v>
      </c>
      <c r="H34" s="13" t="s">
        <v>489</v>
      </c>
      <c r="I34" s="18">
        <v>0</v>
      </c>
      <c r="J34" s="18">
        <v>16</v>
      </c>
      <c r="K34" s="18">
        <v>4</v>
      </c>
      <c r="L34" s="18">
        <v>0</v>
      </c>
      <c r="M34" s="18">
        <v>2</v>
      </c>
      <c r="N34" s="18">
        <v>5</v>
      </c>
      <c r="O34" s="18">
        <v>8</v>
      </c>
      <c r="P34" s="18">
        <v>2</v>
      </c>
      <c r="Q34" s="18">
        <v>0</v>
      </c>
      <c r="R34" s="18">
        <f t="shared" si="1"/>
        <v>37</v>
      </c>
    </row>
    <row r="35" spans="1:18" ht="15.75">
      <c r="A35" s="18">
        <v>34</v>
      </c>
      <c r="B35" s="3" t="s">
        <v>164</v>
      </c>
      <c r="C35" s="2" t="s">
        <v>232</v>
      </c>
      <c r="D35" s="4" t="s">
        <v>594</v>
      </c>
      <c r="E35" s="2" t="s">
        <v>678</v>
      </c>
      <c r="F35" s="13" t="s">
        <v>74</v>
      </c>
      <c r="G35" s="13" t="s">
        <v>222</v>
      </c>
      <c r="H35" s="13" t="s">
        <v>523</v>
      </c>
      <c r="I35" s="18">
        <v>0</v>
      </c>
      <c r="J35" s="18">
        <v>16</v>
      </c>
      <c r="K35" s="18">
        <v>6</v>
      </c>
      <c r="L35" s="18">
        <v>4</v>
      </c>
      <c r="M35" s="18">
        <v>1</v>
      </c>
      <c r="N35" s="18">
        <v>0</v>
      </c>
      <c r="O35" s="18">
        <v>8</v>
      </c>
      <c r="P35" s="18">
        <v>0</v>
      </c>
      <c r="Q35" s="18">
        <v>0</v>
      </c>
      <c r="R35" s="18">
        <f t="shared" si="1"/>
        <v>35</v>
      </c>
    </row>
    <row r="36" spans="1:18" ht="15.75">
      <c r="A36" s="16">
        <v>35</v>
      </c>
      <c r="B36" s="3" t="s">
        <v>195</v>
      </c>
      <c r="C36" s="2" t="s">
        <v>537</v>
      </c>
      <c r="D36" s="4" t="s">
        <v>598</v>
      </c>
      <c r="E36" s="2" t="s">
        <v>679</v>
      </c>
      <c r="F36" s="13" t="s">
        <v>398</v>
      </c>
      <c r="G36" s="13" t="s">
        <v>46</v>
      </c>
      <c r="H36" s="13" t="s">
        <v>456</v>
      </c>
      <c r="I36" s="18">
        <v>0</v>
      </c>
      <c r="J36" s="18">
        <v>8</v>
      </c>
      <c r="K36" s="18">
        <v>0</v>
      </c>
      <c r="L36" s="18">
        <v>4</v>
      </c>
      <c r="M36" s="18">
        <v>5</v>
      </c>
      <c r="N36" s="18">
        <v>0</v>
      </c>
      <c r="O36" s="18">
        <v>12</v>
      </c>
      <c r="P36" s="18">
        <v>0</v>
      </c>
      <c r="Q36" s="18">
        <v>4</v>
      </c>
      <c r="R36" s="18">
        <f t="shared" si="1"/>
        <v>33</v>
      </c>
    </row>
    <row r="37" spans="1:18" ht="33.75">
      <c r="A37" s="18">
        <v>36</v>
      </c>
      <c r="B37" s="3" t="s">
        <v>313</v>
      </c>
      <c r="C37" s="2" t="s">
        <v>509</v>
      </c>
      <c r="D37" s="4" t="s">
        <v>605</v>
      </c>
      <c r="E37" s="2" t="s">
        <v>652</v>
      </c>
      <c r="F37" s="14" t="s">
        <v>503</v>
      </c>
      <c r="G37" s="14" t="s">
        <v>417</v>
      </c>
      <c r="H37" s="14" t="s">
        <v>418</v>
      </c>
      <c r="I37" s="18">
        <v>0</v>
      </c>
      <c r="J37" s="18">
        <v>8</v>
      </c>
      <c r="K37" s="18">
        <v>2</v>
      </c>
      <c r="L37" s="18">
        <v>0</v>
      </c>
      <c r="M37" s="18">
        <v>2</v>
      </c>
      <c r="N37" s="18">
        <v>0</v>
      </c>
      <c r="O37" s="18">
        <v>8</v>
      </c>
      <c r="P37" s="18">
        <v>10</v>
      </c>
      <c r="Q37" s="18">
        <v>0</v>
      </c>
      <c r="R37" s="18">
        <f t="shared" si="1"/>
        <v>30</v>
      </c>
    </row>
    <row r="38" spans="1:18" ht="15.75">
      <c r="A38" s="16">
        <v>37</v>
      </c>
      <c r="B38" s="3" t="s">
        <v>439</v>
      </c>
      <c r="C38" s="2" t="s">
        <v>440</v>
      </c>
      <c r="D38" s="4" t="s">
        <v>602</v>
      </c>
      <c r="E38" s="2" t="s">
        <v>680</v>
      </c>
      <c r="F38" s="13" t="s">
        <v>501</v>
      </c>
      <c r="G38" s="13" t="s">
        <v>243</v>
      </c>
      <c r="H38" s="13" t="s">
        <v>498</v>
      </c>
      <c r="I38" s="18">
        <v>0</v>
      </c>
      <c r="J38" s="18">
        <v>0</v>
      </c>
      <c r="K38" s="18">
        <v>4</v>
      </c>
      <c r="L38" s="18">
        <v>0</v>
      </c>
      <c r="M38" s="18">
        <v>1</v>
      </c>
      <c r="N38" s="18">
        <v>25</v>
      </c>
      <c r="O38" s="18">
        <v>0</v>
      </c>
      <c r="P38" s="18">
        <v>0</v>
      </c>
      <c r="Q38" s="18">
        <v>0</v>
      </c>
      <c r="R38" s="18">
        <f t="shared" si="1"/>
        <v>30</v>
      </c>
    </row>
    <row r="39" spans="1:18" ht="15.75">
      <c r="A39" s="18">
        <v>38</v>
      </c>
      <c r="B39" s="3" t="s">
        <v>305</v>
      </c>
      <c r="C39" s="2" t="s">
        <v>232</v>
      </c>
      <c r="D39" s="4" t="s">
        <v>605</v>
      </c>
      <c r="E39" s="7" t="s">
        <v>606</v>
      </c>
      <c r="F39" s="15" t="s">
        <v>122</v>
      </c>
      <c r="G39" s="15" t="s">
        <v>310</v>
      </c>
      <c r="H39" s="15" t="s">
        <v>27</v>
      </c>
      <c r="I39" s="18">
        <v>0</v>
      </c>
      <c r="J39" s="18">
        <v>24</v>
      </c>
      <c r="K39" s="18">
        <v>4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f t="shared" si="1"/>
        <v>28</v>
      </c>
    </row>
    <row r="40" spans="1:18" ht="25.5">
      <c r="A40" s="16">
        <v>39</v>
      </c>
      <c r="B40" s="3" t="s">
        <v>136</v>
      </c>
      <c r="C40" s="2" t="s">
        <v>232</v>
      </c>
      <c r="D40" s="4" t="s">
        <v>599</v>
      </c>
      <c r="E40" s="2" t="s">
        <v>681</v>
      </c>
      <c r="F40" s="13" t="s">
        <v>74</v>
      </c>
      <c r="G40" s="13" t="s">
        <v>222</v>
      </c>
      <c r="H40" s="13" t="s">
        <v>525</v>
      </c>
      <c r="I40" s="18">
        <v>0</v>
      </c>
      <c r="J40" s="18">
        <v>8</v>
      </c>
      <c r="K40" s="18">
        <v>4</v>
      </c>
      <c r="L40" s="18">
        <v>0</v>
      </c>
      <c r="M40" s="18">
        <v>4</v>
      </c>
      <c r="N40" s="18">
        <v>0</v>
      </c>
      <c r="O40" s="18">
        <v>0</v>
      </c>
      <c r="P40" s="18">
        <v>8</v>
      </c>
      <c r="Q40" s="18">
        <v>4</v>
      </c>
      <c r="R40" s="18">
        <v>28</v>
      </c>
    </row>
    <row r="41" spans="1:19" s="16" customFormat="1" ht="15.75">
      <c r="A41" s="18">
        <v>40</v>
      </c>
      <c r="B41" s="3" t="s">
        <v>141</v>
      </c>
      <c r="C41" s="2" t="s">
        <v>232</v>
      </c>
      <c r="D41" s="4" t="s">
        <v>599</v>
      </c>
      <c r="E41" s="2" t="s">
        <v>619</v>
      </c>
      <c r="F41" s="13" t="s">
        <v>74</v>
      </c>
      <c r="G41" s="13" t="s">
        <v>223</v>
      </c>
      <c r="H41" s="13" t="s">
        <v>367</v>
      </c>
      <c r="I41" s="16">
        <v>0</v>
      </c>
      <c r="J41" s="16">
        <v>0</v>
      </c>
      <c r="K41" s="16">
        <v>2</v>
      </c>
      <c r="L41" s="16">
        <v>8</v>
      </c>
      <c r="M41" s="16">
        <v>2</v>
      </c>
      <c r="N41" s="16">
        <v>0</v>
      </c>
      <c r="O41" s="16">
        <v>12</v>
      </c>
      <c r="P41" s="16">
        <v>0</v>
      </c>
      <c r="Q41" s="16">
        <v>4</v>
      </c>
      <c r="R41" s="18">
        <f>SUM(I41:Q41)</f>
        <v>28</v>
      </c>
      <c r="S41" s="18"/>
    </row>
    <row r="42" spans="1:18" ht="15.75">
      <c r="A42" s="16">
        <v>41</v>
      </c>
      <c r="B42" s="3" t="s">
        <v>108</v>
      </c>
      <c r="C42" s="2" t="s">
        <v>561</v>
      </c>
      <c r="D42" s="4" t="s">
        <v>760</v>
      </c>
      <c r="E42" s="2" t="s">
        <v>682</v>
      </c>
      <c r="F42" s="13" t="s">
        <v>74</v>
      </c>
      <c r="G42" s="13" t="s">
        <v>218</v>
      </c>
      <c r="H42" s="13" t="s">
        <v>560</v>
      </c>
      <c r="I42" s="18">
        <v>2</v>
      </c>
      <c r="J42" s="18">
        <v>16</v>
      </c>
      <c r="K42" s="18">
        <v>4</v>
      </c>
      <c r="L42" s="18">
        <v>0</v>
      </c>
      <c r="M42" s="18">
        <v>0</v>
      </c>
      <c r="N42" s="18">
        <v>5</v>
      </c>
      <c r="O42" s="18">
        <v>0</v>
      </c>
      <c r="P42" s="18">
        <v>0</v>
      </c>
      <c r="Q42" s="18">
        <v>0</v>
      </c>
      <c r="R42" s="18">
        <f>SUM(I42:Q42)</f>
        <v>27</v>
      </c>
    </row>
    <row r="43" spans="1:19" ht="25.5">
      <c r="A43" s="18">
        <v>42</v>
      </c>
      <c r="B43" s="3" t="s">
        <v>184</v>
      </c>
      <c r="C43" s="2" t="s">
        <v>232</v>
      </c>
      <c r="D43" s="4" t="s">
        <v>602</v>
      </c>
      <c r="E43" s="2" t="s">
        <v>683</v>
      </c>
      <c r="F43" s="13" t="s">
        <v>72</v>
      </c>
      <c r="G43" s="13" t="s">
        <v>552</v>
      </c>
      <c r="H43" s="13" t="s">
        <v>551</v>
      </c>
      <c r="I43" s="18">
        <v>4</v>
      </c>
      <c r="J43" s="18">
        <v>0</v>
      </c>
      <c r="K43" s="18">
        <v>6</v>
      </c>
      <c r="L43" s="18">
        <v>8</v>
      </c>
      <c r="M43" s="18">
        <v>3</v>
      </c>
      <c r="N43" s="18">
        <v>5</v>
      </c>
      <c r="O43" s="18">
        <v>0</v>
      </c>
      <c r="P43" s="18">
        <v>0</v>
      </c>
      <c r="Q43" s="18">
        <v>0</v>
      </c>
      <c r="R43" s="18">
        <f>SUM(I43:Q43)</f>
        <v>26</v>
      </c>
      <c r="S43" s="16"/>
    </row>
    <row r="44" spans="1:18" ht="25.5">
      <c r="A44" s="16">
        <v>43</v>
      </c>
      <c r="B44" s="3" t="s">
        <v>93</v>
      </c>
      <c r="C44" s="2" t="s">
        <v>232</v>
      </c>
      <c r="D44" s="4" t="s">
        <v>760</v>
      </c>
      <c r="E44" s="2" t="s">
        <v>684</v>
      </c>
      <c r="F44" s="13" t="s">
        <v>307</v>
      </c>
      <c r="G44" s="13" t="s">
        <v>356</v>
      </c>
      <c r="H44" s="13" t="s">
        <v>522</v>
      </c>
      <c r="I44" s="18">
        <v>0</v>
      </c>
      <c r="J44" s="18">
        <v>16</v>
      </c>
      <c r="K44" s="18">
        <v>2</v>
      </c>
      <c r="L44" s="18">
        <v>0</v>
      </c>
      <c r="M44" s="18">
        <v>0</v>
      </c>
      <c r="N44" s="18">
        <v>0</v>
      </c>
      <c r="O44" s="18">
        <v>4</v>
      </c>
      <c r="P44" s="18">
        <v>0</v>
      </c>
      <c r="Q44" s="18">
        <v>4</v>
      </c>
      <c r="R44" s="18">
        <f>SUM(I44:Q44)</f>
        <v>26</v>
      </c>
    </row>
    <row r="45" spans="1:18" ht="15.75">
      <c r="A45" s="18">
        <v>44</v>
      </c>
      <c r="B45" s="3" t="s">
        <v>132</v>
      </c>
      <c r="C45" s="2" t="s">
        <v>232</v>
      </c>
      <c r="D45" s="4" t="s">
        <v>599</v>
      </c>
      <c r="E45" s="2" t="s">
        <v>618</v>
      </c>
      <c r="F45" s="13" t="s">
        <v>74</v>
      </c>
      <c r="G45" s="13" t="s">
        <v>34</v>
      </c>
      <c r="H45" s="13" t="s">
        <v>49</v>
      </c>
      <c r="I45" s="16">
        <v>0</v>
      </c>
      <c r="J45" s="16">
        <v>16</v>
      </c>
      <c r="K45" s="16">
        <v>0</v>
      </c>
      <c r="L45" s="16">
        <v>0</v>
      </c>
      <c r="M45" s="16">
        <v>2</v>
      </c>
      <c r="N45" s="16">
        <v>0</v>
      </c>
      <c r="O45" s="16">
        <v>4</v>
      </c>
      <c r="P45" s="16">
        <v>0</v>
      </c>
      <c r="Q45" s="16">
        <v>4</v>
      </c>
      <c r="R45" s="18">
        <f>SUM(I45:Q45)</f>
        <v>26</v>
      </c>
    </row>
    <row r="46" spans="1:18" ht="15.75">
      <c r="A46" s="16">
        <v>45</v>
      </c>
      <c r="B46" s="3" t="s">
        <v>186</v>
      </c>
      <c r="C46" s="2" t="s">
        <v>118</v>
      </c>
      <c r="D46" s="4" t="s">
        <v>602</v>
      </c>
      <c r="E46" s="2" t="s">
        <v>685</v>
      </c>
      <c r="F46" s="13" t="s">
        <v>32</v>
      </c>
      <c r="G46" s="13" t="s">
        <v>45</v>
      </c>
      <c r="H46" s="13" t="s">
        <v>295</v>
      </c>
      <c r="I46" s="18">
        <v>4</v>
      </c>
      <c r="J46" s="18">
        <v>0</v>
      </c>
      <c r="K46" s="18">
        <v>8</v>
      </c>
      <c r="L46" s="18">
        <v>8</v>
      </c>
      <c r="M46" s="18">
        <v>0</v>
      </c>
      <c r="N46" s="18">
        <v>5</v>
      </c>
      <c r="O46" s="18">
        <v>0</v>
      </c>
      <c r="P46" s="18">
        <v>0</v>
      </c>
      <c r="Q46" s="18">
        <v>0</v>
      </c>
      <c r="R46" s="18">
        <v>25</v>
      </c>
    </row>
    <row r="47" spans="1:18" ht="45">
      <c r="A47" s="18">
        <v>46</v>
      </c>
      <c r="B47" s="3" t="s">
        <v>302</v>
      </c>
      <c r="C47" s="2" t="s">
        <v>381</v>
      </c>
      <c r="D47" s="4" t="s">
        <v>605</v>
      </c>
      <c r="E47" s="8" t="s">
        <v>609</v>
      </c>
      <c r="F47" s="14" t="s">
        <v>67</v>
      </c>
      <c r="G47" s="14" t="s">
        <v>209</v>
      </c>
      <c r="H47" s="14" t="s">
        <v>24</v>
      </c>
      <c r="I47" s="18">
        <v>0</v>
      </c>
      <c r="J47" s="18">
        <v>8</v>
      </c>
      <c r="K47" s="18">
        <v>0</v>
      </c>
      <c r="L47" s="18">
        <v>0</v>
      </c>
      <c r="M47" s="18">
        <v>0</v>
      </c>
      <c r="N47" s="18">
        <v>5</v>
      </c>
      <c r="O47" s="18">
        <v>8</v>
      </c>
      <c r="P47" s="18">
        <v>0</v>
      </c>
      <c r="Q47" s="18">
        <v>4</v>
      </c>
      <c r="R47" s="18">
        <f>SUM(I47:Q47)</f>
        <v>25</v>
      </c>
    </row>
    <row r="48" spans="1:18" ht="15.75">
      <c r="A48" s="16">
        <v>47</v>
      </c>
      <c r="B48" s="3" t="s">
        <v>319</v>
      </c>
      <c r="C48" s="2" t="s">
        <v>232</v>
      </c>
      <c r="D48" s="4" t="s">
        <v>605</v>
      </c>
      <c r="E48" s="9" t="s">
        <v>686</v>
      </c>
      <c r="F48" s="15" t="s">
        <v>403</v>
      </c>
      <c r="G48" s="15" t="s">
        <v>219</v>
      </c>
      <c r="H48" s="15" t="s">
        <v>233</v>
      </c>
      <c r="I48" s="18">
        <v>0</v>
      </c>
      <c r="J48" s="18">
        <v>8</v>
      </c>
      <c r="K48" s="18">
        <v>0</v>
      </c>
      <c r="L48" s="18">
        <v>4</v>
      </c>
      <c r="M48" s="18">
        <v>5</v>
      </c>
      <c r="N48" s="18">
        <v>0</v>
      </c>
      <c r="O48" s="18">
        <v>4</v>
      </c>
      <c r="P48" s="18">
        <v>0</v>
      </c>
      <c r="Q48" s="18">
        <v>4</v>
      </c>
      <c r="R48" s="18">
        <f>SUM(I48:Q48)</f>
        <v>25</v>
      </c>
    </row>
    <row r="49" spans="1:18" ht="22.5">
      <c r="A49" s="18">
        <v>48</v>
      </c>
      <c r="B49" s="3" t="s">
        <v>23</v>
      </c>
      <c r="C49" s="2" t="s">
        <v>346</v>
      </c>
      <c r="D49" s="4" t="s">
        <v>602</v>
      </c>
      <c r="E49" s="2" t="s">
        <v>687</v>
      </c>
      <c r="F49" s="13" t="s">
        <v>502</v>
      </c>
      <c r="G49" s="13" t="s">
        <v>237</v>
      </c>
      <c r="H49" s="13" t="s">
        <v>351</v>
      </c>
      <c r="I49" s="18">
        <v>20</v>
      </c>
      <c r="J49" s="18">
        <v>0</v>
      </c>
      <c r="K49" s="18">
        <v>0</v>
      </c>
      <c r="L49" s="18">
        <v>0</v>
      </c>
      <c r="M49" s="18">
        <v>1</v>
      </c>
      <c r="N49" s="18">
        <v>0</v>
      </c>
      <c r="O49" s="18">
        <v>0</v>
      </c>
      <c r="P49" s="18">
        <v>2</v>
      </c>
      <c r="Q49" s="18">
        <v>0</v>
      </c>
      <c r="R49" s="18">
        <v>23</v>
      </c>
    </row>
    <row r="50" spans="1:18" ht="15.75">
      <c r="A50" s="16">
        <v>49</v>
      </c>
      <c r="B50" s="3" t="s">
        <v>131</v>
      </c>
      <c r="C50" s="2" t="s">
        <v>567</v>
      </c>
      <c r="D50" s="4" t="s">
        <v>599</v>
      </c>
      <c r="E50" s="2" t="s">
        <v>610</v>
      </c>
      <c r="F50" s="13" t="s">
        <v>74</v>
      </c>
      <c r="G50" s="13" t="s">
        <v>308</v>
      </c>
      <c r="H50" s="13" t="s">
        <v>404</v>
      </c>
      <c r="I50" s="18">
        <v>0</v>
      </c>
      <c r="J50" s="18">
        <v>0</v>
      </c>
      <c r="K50" s="18">
        <v>2</v>
      </c>
      <c r="L50" s="18">
        <v>4</v>
      </c>
      <c r="M50" s="18">
        <v>5</v>
      </c>
      <c r="N50" s="18">
        <v>0</v>
      </c>
      <c r="O50" s="18">
        <v>12</v>
      </c>
      <c r="P50" s="18">
        <v>0</v>
      </c>
      <c r="Q50" s="18">
        <v>0</v>
      </c>
      <c r="R50" s="18">
        <f>SUM(I50:Q50)</f>
        <v>23</v>
      </c>
    </row>
    <row r="51" spans="1:18" ht="22.5">
      <c r="A51" s="18">
        <v>50</v>
      </c>
      <c r="B51" s="3" t="s">
        <v>441</v>
      </c>
      <c r="C51" s="2" t="s">
        <v>579</v>
      </c>
      <c r="D51" s="4" t="s">
        <v>599</v>
      </c>
      <c r="E51" s="2" t="s">
        <v>611</v>
      </c>
      <c r="F51" s="13" t="s">
        <v>74</v>
      </c>
      <c r="G51" s="13" t="s">
        <v>442</v>
      </c>
      <c r="H51" s="13" t="s">
        <v>443</v>
      </c>
      <c r="I51" s="18">
        <v>0</v>
      </c>
      <c r="J51" s="18">
        <v>16</v>
      </c>
      <c r="K51" s="18">
        <v>2</v>
      </c>
      <c r="L51" s="18">
        <v>0</v>
      </c>
      <c r="M51" s="18">
        <v>0</v>
      </c>
      <c r="N51" s="18">
        <v>0</v>
      </c>
      <c r="O51" s="18">
        <v>4</v>
      </c>
      <c r="P51" s="18">
        <v>0</v>
      </c>
      <c r="Q51" s="18">
        <v>0</v>
      </c>
      <c r="R51" s="18">
        <f>SUM(I51:Q51)</f>
        <v>22</v>
      </c>
    </row>
    <row r="52" spans="1:18" ht="15.75">
      <c r="A52" s="16">
        <v>51</v>
      </c>
      <c r="B52" s="3" t="s">
        <v>140</v>
      </c>
      <c r="C52" s="2" t="s">
        <v>232</v>
      </c>
      <c r="D52" s="4" t="s">
        <v>599</v>
      </c>
      <c r="E52" s="2" t="s">
        <v>688</v>
      </c>
      <c r="F52" s="13" t="s">
        <v>74</v>
      </c>
      <c r="G52" s="13" t="s">
        <v>243</v>
      </c>
      <c r="H52" s="13" t="s">
        <v>325</v>
      </c>
      <c r="I52" s="18">
        <v>0</v>
      </c>
      <c r="J52" s="18">
        <v>0</v>
      </c>
      <c r="K52" s="18">
        <v>4</v>
      </c>
      <c r="L52" s="18">
        <v>4</v>
      </c>
      <c r="M52" s="18">
        <v>6</v>
      </c>
      <c r="N52" s="18">
        <v>0</v>
      </c>
      <c r="O52" s="18">
        <v>4</v>
      </c>
      <c r="P52" s="18">
        <v>0</v>
      </c>
      <c r="Q52" s="18">
        <v>4</v>
      </c>
      <c r="R52" s="18">
        <v>22</v>
      </c>
    </row>
    <row r="53" spans="1:18" ht="22.5">
      <c r="A53" s="18">
        <v>52</v>
      </c>
      <c r="B53" s="3" t="s">
        <v>320</v>
      </c>
      <c r="C53" s="2" t="s">
        <v>420</v>
      </c>
      <c r="D53" s="4" t="s">
        <v>605</v>
      </c>
      <c r="E53" s="4" t="s">
        <v>649</v>
      </c>
      <c r="F53" s="15" t="s">
        <v>403</v>
      </c>
      <c r="G53" s="15" t="s">
        <v>231</v>
      </c>
      <c r="H53" s="15" t="s">
        <v>60</v>
      </c>
      <c r="I53" s="17">
        <v>0</v>
      </c>
      <c r="J53" s="17">
        <v>0</v>
      </c>
      <c r="K53" s="17">
        <v>0</v>
      </c>
      <c r="L53" s="17">
        <v>0</v>
      </c>
      <c r="M53" s="17">
        <v>2</v>
      </c>
      <c r="N53" s="17">
        <v>0</v>
      </c>
      <c r="O53" s="17">
        <v>0</v>
      </c>
      <c r="P53" s="17">
        <v>20</v>
      </c>
      <c r="Q53" s="17">
        <v>0</v>
      </c>
      <c r="R53" s="17">
        <v>22</v>
      </c>
    </row>
    <row r="54" spans="1:18" ht="22.5">
      <c r="A54" s="16">
        <v>53</v>
      </c>
      <c r="B54" s="3" t="s">
        <v>304</v>
      </c>
      <c r="C54" s="2" t="s">
        <v>232</v>
      </c>
      <c r="D54" s="4" t="s">
        <v>605</v>
      </c>
      <c r="E54" s="4" t="s">
        <v>650</v>
      </c>
      <c r="F54" s="14" t="s">
        <v>33</v>
      </c>
      <c r="G54" s="14" t="s">
        <v>236</v>
      </c>
      <c r="H54" s="14" t="s">
        <v>26</v>
      </c>
      <c r="I54" s="16">
        <v>0</v>
      </c>
      <c r="J54" s="16">
        <v>0</v>
      </c>
      <c r="K54" s="16">
        <v>0</v>
      </c>
      <c r="L54" s="16">
        <v>4</v>
      </c>
      <c r="M54" s="16">
        <v>6</v>
      </c>
      <c r="N54" s="16">
        <v>0</v>
      </c>
      <c r="O54" s="16">
        <v>12</v>
      </c>
      <c r="P54" s="16">
        <v>0</v>
      </c>
      <c r="Q54" s="16">
        <v>0</v>
      </c>
      <c r="R54" s="18">
        <f>SUM(I54:Q54)</f>
        <v>22</v>
      </c>
    </row>
    <row r="55" spans="1:18" ht="15.75">
      <c r="A55" s="18">
        <v>54</v>
      </c>
      <c r="B55" s="3" t="s">
        <v>194</v>
      </c>
      <c r="C55" s="2" t="s">
        <v>121</v>
      </c>
      <c r="D55" s="4" t="s">
        <v>598</v>
      </c>
      <c r="E55" s="2" t="s">
        <v>689</v>
      </c>
      <c r="F55" s="13" t="s">
        <v>74</v>
      </c>
      <c r="G55" s="13" t="s">
        <v>36</v>
      </c>
      <c r="H55" s="13" t="s">
        <v>539</v>
      </c>
      <c r="I55" s="18">
        <v>4</v>
      </c>
      <c r="J55" s="18">
        <v>0</v>
      </c>
      <c r="K55" s="18">
        <v>2</v>
      </c>
      <c r="L55" s="18">
        <v>0</v>
      </c>
      <c r="M55" s="18">
        <v>5</v>
      </c>
      <c r="N55" s="18">
        <v>0</v>
      </c>
      <c r="O55" s="18">
        <v>4</v>
      </c>
      <c r="P55" s="18">
        <v>6</v>
      </c>
      <c r="Q55" s="18">
        <v>0</v>
      </c>
      <c r="R55" s="18">
        <v>21</v>
      </c>
    </row>
    <row r="56" spans="1:18" ht="22.5">
      <c r="A56" s="16">
        <v>55</v>
      </c>
      <c r="B56" s="3" t="s">
        <v>447</v>
      </c>
      <c r="C56" s="2" t="s">
        <v>448</v>
      </c>
      <c r="D56" s="4" t="s">
        <v>605</v>
      </c>
      <c r="E56" s="2" t="s">
        <v>651</v>
      </c>
      <c r="F56" s="14" t="s">
        <v>33</v>
      </c>
      <c r="G56" s="14" t="s">
        <v>36</v>
      </c>
      <c r="H56" s="14" t="s">
        <v>449</v>
      </c>
      <c r="I56" s="16">
        <v>18</v>
      </c>
      <c r="J56" s="16">
        <v>0</v>
      </c>
      <c r="K56" s="16">
        <v>2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20</v>
      </c>
    </row>
    <row r="57" spans="1:18" ht="15.75">
      <c r="A57" s="18">
        <v>56</v>
      </c>
      <c r="B57" s="3" t="s">
        <v>79</v>
      </c>
      <c r="C57" s="2" t="s">
        <v>232</v>
      </c>
      <c r="D57" s="4" t="s">
        <v>599</v>
      </c>
      <c r="E57" s="2" t="s">
        <v>690</v>
      </c>
      <c r="F57" s="13" t="s">
        <v>307</v>
      </c>
      <c r="G57" s="13" t="s">
        <v>39</v>
      </c>
      <c r="H57" s="13" t="s">
        <v>278</v>
      </c>
      <c r="I57" s="18">
        <v>0</v>
      </c>
      <c r="J57" s="18">
        <v>16</v>
      </c>
      <c r="K57" s="18">
        <v>2</v>
      </c>
      <c r="L57" s="18">
        <v>0</v>
      </c>
      <c r="M57" s="18">
        <v>0</v>
      </c>
      <c r="N57" s="18">
        <v>0</v>
      </c>
      <c r="O57" s="18">
        <v>0</v>
      </c>
      <c r="P57" s="18">
        <v>2</v>
      </c>
      <c r="Q57" s="18">
        <v>0</v>
      </c>
      <c r="R57" s="18">
        <v>20</v>
      </c>
    </row>
    <row r="58" spans="1:18" ht="15.75">
      <c r="A58" s="16">
        <v>57</v>
      </c>
      <c r="B58" s="3" t="s">
        <v>322</v>
      </c>
      <c r="C58" s="2" t="s">
        <v>92</v>
      </c>
      <c r="D58" s="4" t="s">
        <v>605</v>
      </c>
      <c r="E58" s="2" t="s">
        <v>768</v>
      </c>
      <c r="F58" s="15" t="s">
        <v>74</v>
      </c>
      <c r="G58" s="15" t="s">
        <v>39</v>
      </c>
      <c r="H58" s="15" t="s">
        <v>91</v>
      </c>
      <c r="I58" s="18">
        <v>0</v>
      </c>
      <c r="J58" s="18">
        <v>0</v>
      </c>
      <c r="K58" s="18">
        <v>2</v>
      </c>
      <c r="L58" s="18">
        <v>0</v>
      </c>
      <c r="M58" s="18">
        <v>4</v>
      </c>
      <c r="N58" s="18">
        <v>0</v>
      </c>
      <c r="O58" s="18">
        <v>8</v>
      </c>
      <c r="P58" s="18">
        <v>2</v>
      </c>
      <c r="Q58" s="18">
        <v>4</v>
      </c>
      <c r="R58" s="18">
        <v>20</v>
      </c>
    </row>
    <row r="59" spans="1:18" ht="22.5">
      <c r="A59" s="18">
        <v>58</v>
      </c>
      <c r="B59" s="3" t="s">
        <v>158</v>
      </c>
      <c r="C59" s="2" t="s">
        <v>430</v>
      </c>
      <c r="D59" s="4" t="s">
        <v>599</v>
      </c>
      <c r="E59" s="2" t="s">
        <v>691</v>
      </c>
      <c r="F59" s="13" t="s">
        <v>403</v>
      </c>
      <c r="G59" s="13" t="s">
        <v>45</v>
      </c>
      <c r="H59" s="13" t="s">
        <v>407</v>
      </c>
      <c r="I59" s="18">
        <v>0</v>
      </c>
      <c r="J59" s="18">
        <v>8</v>
      </c>
      <c r="K59" s="18">
        <v>2</v>
      </c>
      <c r="L59" s="18">
        <v>0</v>
      </c>
      <c r="M59" s="18">
        <v>1</v>
      </c>
      <c r="N59" s="18">
        <v>0</v>
      </c>
      <c r="O59" s="18">
        <v>4</v>
      </c>
      <c r="P59" s="18">
        <v>4</v>
      </c>
      <c r="Q59" s="18">
        <v>0</v>
      </c>
      <c r="R59" s="18">
        <v>19</v>
      </c>
    </row>
    <row r="60" spans="1:18" ht="15.75">
      <c r="A60" s="16">
        <v>59</v>
      </c>
      <c r="B60" s="3" t="s">
        <v>450</v>
      </c>
      <c r="C60" s="2" t="s">
        <v>232</v>
      </c>
      <c r="D60" s="4" t="s">
        <v>760</v>
      </c>
      <c r="E60" s="2" t="s">
        <v>692</v>
      </c>
      <c r="F60" s="13" t="s">
        <v>307</v>
      </c>
      <c r="G60" s="13" t="s">
        <v>222</v>
      </c>
      <c r="H60" s="13" t="s">
        <v>451</v>
      </c>
      <c r="I60" s="20">
        <v>0</v>
      </c>
      <c r="J60" s="20">
        <v>8</v>
      </c>
      <c r="K60" s="20">
        <v>6</v>
      </c>
      <c r="L60" s="20">
        <v>0</v>
      </c>
      <c r="M60" s="20">
        <v>0</v>
      </c>
      <c r="N60" s="20">
        <v>5</v>
      </c>
      <c r="O60" s="20">
        <v>0</v>
      </c>
      <c r="P60" s="20">
        <v>0</v>
      </c>
      <c r="Q60" s="20">
        <v>0</v>
      </c>
      <c r="R60" s="20">
        <v>19</v>
      </c>
    </row>
    <row r="61" spans="1:18" ht="33.75">
      <c r="A61" s="18">
        <v>60</v>
      </c>
      <c r="B61" s="3" t="s">
        <v>303</v>
      </c>
      <c r="C61" s="2" t="s">
        <v>415</v>
      </c>
      <c r="D61" s="4" t="s">
        <v>605</v>
      </c>
      <c r="E61" s="2" t="s">
        <v>693</v>
      </c>
      <c r="F61" s="14" t="s">
        <v>74</v>
      </c>
      <c r="G61" s="14" t="s">
        <v>309</v>
      </c>
      <c r="H61" s="14" t="s">
        <v>25</v>
      </c>
      <c r="I61" s="16">
        <v>0</v>
      </c>
      <c r="J61" s="16">
        <v>0</v>
      </c>
      <c r="K61" s="16">
        <v>0</v>
      </c>
      <c r="L61" s="16">
        <v>8</v>
      </c>
      <c r="M61" s="16">
        <v>7</v>
      </c>
      <c r="N61" s="16">
        <v>0</v>
      </c>
      <c r="O61" s="16">
        <v>0</v>
      </c>
      <c r="P61" s="16">
        <v>0</v>
      </c>
      <c r="Q61" s="16">
        <v>4</v>
      </c>
      <c r="R61" s="18">
        <f>SUM(I61:Q61)</f>
        <v>19</v>
      </c>
    </row>
    <row r="62" spans="1:18" ht="15.75">
      <c r="A62" s="16">
        <v>61</v>
      </c>
      <c r="B62" s="3" t="s">
        <v>78</v>
      </c>
      <c r="C62" s="2" t="s">
        <v>347</v>
      </c>
      <c r="D62" s="4" t="s">
        <v>599</v>
      </c>
      <c r="E62" s="2" t="s">
        <v>694</v>
      </c>
      <c r="F62" s="13" t="s">
        <v>348</v>
      </c>
      <c r="G62" s="13" t="s">
        <v>349</v>
      </c>
      <c r="H62" s="13" t="s">
        <v>350</v>
      </c>
      <c r="I62" s="18">
        <v>12</v>
      </c>
      <c r="J62" s="18">
        <v>0</v>
      </c>
      <c r="K62" s="18">
        <v>2</v>
      </c>
      <c r="L62" s="18">
        <v>0</v>
      </c>
      <c r="M62" s="18">
        <v>4</v>
      </c>
      <c r="N62" s="18">
        <v>0</v>
      </c>
      <c r="O62" s="18">
        <v>0</v>
      </c>
      <c r="P62" s="18">
        <v>0</v>
      </c>
      <c r="Q62" s="18">
        <v>0</v>
      </c>
      <c r="R62" s="18">
        <v>18</v>
      </c>
    </row>
    <row r="63" spans="1:18" ht="15.75">
      <c r="A63" s="18">
        <v>62</v>
      </c>
      <c r="B63" s="3" t="s">
        <v>151</v>
      </c>
      <c r="C63" s="2" t="s">
        <v>232</v>
      </c>
      <c r="D63" s="4" t="s">
        <v>599</v>
      </c>
      <c r="E63" s="2" t="s">
        <v>695</v>
      </c>
      <c r="F63" s="13" t="s">
        <v>403</v>
      </c>
      <c r="G63" s="13" t="s">
        <v>36</v>
      </c>
      <c r="H63" s="13" t="s">
        <v>267</v>
      </c>
      <c r="I63" s="18">
        <v>0</v>
      </c>
      <c r="J63" s="18">
        <v>16</v>
      </c>
      <c r="K63" s="18">
        <v>2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f>SUM(I63:Q63)</f>
        <v>18</v>
      </c>
    </row>
    <row r="64" spans="1:18" ht="15.75">
      <c r="A64" s="16">
        <v>63</v>
      </c>
      <c r="B64" s="3" t="s">
        <v>165</v>
      </c>
      <c r="C64" s="2" t="s">
        <v>563</v>
      </c>
      <c r="D64" s="4" t="s">
        <v>594</v>
      </c>
      <c r="E64" s="2" t="s">
        <v>696</v>
      </c>
      <c r="F64" s="13" t="s">
        <v>74</v>
      </c>
      <c r="G64" s="13" t="s">
        <v>43</v>
      </c>
      <c r="H64" s="13" t="s">
        <v>288</v>
      </c>
      <c r="I64" s="18">
        <v>0</v>
      </c>
      <c r="J64" s="18">
        <v>0</v>
      </c>
      <c r="K64" s="18">
        <v>4</v>
      </c>
      <c r="L64" s="18">
        <v>4</v>
      </c>
      <c r="M64" s="18">
        <v>0</v>
      </c>
      <c r="N64" s="18">
        <v>0</v>
      </c>
      <c r="O64" s="18">
        <v>4</v>
      </c>
      <c r="P64" s="18">
        <v>6</v>
      </c>
      <c r="Q64" s="18">
        <v>0</v>
      </c>
      <c r="R64" s="18">
        <v>18</v>
      </c>
    </row>
    <row r="65" spans="1:18" ht="15.75">
      <c r="A65" s="18">
        <v>64</v>
      </c>
      <c r="B65" s="3" t="s">
        <v>452</v>
      </c>
      <c r="C65" s="2" t="s">
        <v>453</v>
      </c>
      <c r="D65" s="4" t="s">
        <v>602</v>
      </c>
      <c r="E65" s="2" t="s">
        <v>697</v>
      </c>
      <c r="F65" s="13" t="s">
        <v>32</v>
      </c>
      <c r="G65" s="13" t="s">
        <v>454</v>
      </c>
      <c r="H65" s="13" t="s">
        <v>455</v>
      </c>
      <c r="I65" s="18">
        <v>0</v>
      </c>
      <c r="J65" s="18">
        <v>0</v>
      </c>
      <c r="K65" s="18">
        <v>2</v>
      </c>
      <c r="L65" s="18">
        <v>8</v>
      </c>
      <c r="M65" s="18">
        <v>1</v>
      </c>
      <c r="N65" s="18">
        <v>5</v>
      </c>
      <c r="O65" s="18">
        <v>0</v>
      </c>
      <c r="P65" s="18">
        <v>2</v>
      </c>
      <c r="Q65" s="18">
        <v>0</v>
      </c>
      <c r="R65" s="18">
        <f>SUM(I65:Q65)</f>
        <v>18</v>
      </c>
    </row>
    <row r="66" spans="1:19" ht="22.5">
      <c r="A66" s="16">
        <v>65</v>
      </c>
      <c r="B66" s="3" t="s">
        <v>321</v>
      </c>
      <c r="C66" s="4" t="s">
        <v>421</v>
      </c>
      <c r="D66" s="4" t="s">
        <v>605</v>
      </c>
      <c r="E66" s="4" t="s">
        <v>769</v>
      </c>
      <c r="F66" s="15" t="s">
        <v>403</v>
      </c>
      <c r="G66" s="15" t="s">
        <v>40</v>
      </c>
      <c r="H66" s="14" t="s">
        <v>372</v>
      </c>
      <c r="I66" s="17">
        <v>0</v>
      </c>
      <c r="J66" s="17">
        <v>0</v>
      </c>
      <c r="K66" s="17">
        <v>0</v>
      </c>
      <c r="L66" s="17">
        <v>0</v>
      </c>
      <c r="M66" s="17">
        <v>4</v>
      </c>
      <c r="N66" s="17">
        <v>0</v>
      </c>
      <c r="O66" s="17">
        <v>4</v>
      </c>
      <c r="P66" s="17">
        <v>2</v>
      </c>
      <c r="Q66" s="17">
        <v>4</v>
      </c>
      <c r="R66" s="17">
        <v>18</v>
      </c>
      <c r="S66" s="16"/>
    </row>
    <row r="67" spans="1:18" ht="15.75">
      <c r="A67" s="18">
        <v>66</v>
      </c>
      <c r="B67" s="3" t="s">
        <v>191</v>
      </c>
      <c r="C67" s="2" t="s">
        <v>232</v>
      </c>
      <c r="D67" s="4" t="s">
        <v>602</v>
      </c>
      <c r="E67" s="2" t="s">
        <v>698</v>
      </c>
      <c r="F67" s="13" t="s">
        <v>74</v>
      </c>
      <c r="G67" s="13" t="s">
        <v>239</v>
      </c>
      <c r="H67" s="13" t="s">
        <v>101</v>
      </c>
      <c r="I67" s="17">
        <v>7</v>
      </c>
      <c r="J67" s="17">
        <v>0</v>
      </c>
      <c r="K67" s="17">
        <v>0</v>
      </c>
      <c r="L67" s="17">
        <v>0</v>
      </c>
      <c r="M67" s="17">
        <v>0</v>
      </c>
      <c r="N67" s="17">
        <v>10</v>
      </c>
      <c r="O67" s="17">
        <v>0</v>
      </c>
      <c r="P67" s="17">
        <v>0</v>
      </c>
      <c r="Q67" s="17">
        <v>0</v>
      </c>
      <c r="R67" s="17">
        <v>17</v>
      </c>
    </row>
    <row r="68" spans="1:18" ht="15.75">
      <c r="A68" s="16">
        <v>67</v>
      </c>
      <c r="B68" s="3" t="s">
        <v>76</v>
      </c>
      <c r="C68" s="2" t="s">
        <v>232</v>
      </c>
      <c r="D68" s="4" t="s">
        <v>599</v>
      </c>
      <c r="E68" s="2" t="s">
        <v>699</v>
      </c>
      <c r="F68" s="13" t="s">
        <v>74</v>
      </c>
      <c r="G68" s="13" t="s">
        <v>243</v>
      </c>
      <c r="H68" s="13" t="s">
        <v>277</v>
      </c>
      <c r="I68" s="18">
        <v>0</v>
      </c>
      <c r="J68" s="18">
        <v>8</v>
      </c>
      <c r="K68" s="18">
        <v>6</v>
      </c>
      <c r="L68" s="18">
        <v>0</v>
      </c>
      <c r="M68" s="18">
        <v>1</v>
      </c>
      <c r="N68" s="18">
        <v>0</v>
      </c>
      <c r="O68" s="18">
        <v>0</v>
      </c>
      <c r="P68" s="18">
        <v>2</v>
      </c>
      <c r="Q68" s="18">
        <v>0</v>
      </c>
      <c r="R68" s="18">
        <v>17</v>
      </c>
    </row>
    <row r="69" spans="1:18" ht="15.75">
      <c r="A69" s="18">
        <v>68</v>
      </c>
      <c r="B69" s="3" t="s">
        <v>359</v>
      </c>
      <c r="C69" s="2" t="s">
        <v>410</v>
      </c>
      <c r="D69" s="4" t="s">
        <v>605</v>
      </c>
      <c r="E69" s="2" t="s">
        <v>700</v>
      </c>
      <c r="F69" s="15" t="s">
        <v>403</v>
      </c>
      <c r="G69" s="14" t="s">
        <v>357</v>
      </c>
      <c r="H69" s="14" t="s">
        <v>358</v>
      </c>
      <c r="I69" s="18">
        <v>0</v>
      </c>
      <c r="J69" s="18">
        <v>0</v>
      </c>
      <c r="K69" s="18">
        <v>10</v>
      </c>
      <c r="L69" s="18">
        <v>0</v>
      </c>
      <c r="M69" s="18">
        <v>3</v>
      </c>
      <c r="N69" s="18">
        <v>0</v>
      </c>
      <c r="O69" s="18">
        <v>4</v>
      </c>
      <c r="P69" s="18">
        <v>0</v>
      </c>
      <c r="Q69" s="18">
        <v>0</v>
      </c>
      <c r="R69" s="18">
        <v>17</v>
      </c>
    </row>
    <row r="70" spans="1:18" ht="25.5">
      <c r="A70" s="16">
        <v>69</v>
      </c>
      <c r="B70" s="3" t="s">
        <v>105</v>
      </c>
      <c r="C70" s="2" t="s">
        <v>232</v>
      </c>
      <c r="D70" s="4" t="s">
        <v>760</v>
      </c>
      <c r="E70" s="2" t="s">
        <v>701</v>
      </c>
      <c r="F70" s="13" t="s">
        <v>74</v>
      </c>
      <c r="G70" s="13" t="s">
        <v>227</v>
      </c>
      <c r="H70" s="13" t="s">
        <v>524</v>
      </c>
      <c r="I70" s="18">
        <v>0</v>
      </c>
      <c r="J70" s="18">
        <v>16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16</v>
      </c>
    </row>
    <row r="71" spans="1:18" ht="15.75">
      <c r="A71" s="18">
        <v>70</v>
      </c>
      <c r="B71" s="3" t="s">
        <v>147</v>
      </c>
      <c r="C71" s="2" t="s">
        <v>574</v>
      </c>
      <c r="D71" s="4" t="s">
        <v>599</v>
      </c>
      <c r="E71" s="2" t="s">
        <v>621</v>
      </c>
      <c r="F71" s="13" t="s">
        <v>74</v>
      </c>
      <c r="G71" s="13" t="s">
        <v>246</v>
      </c>
      <c r="H71" s="13" t="s">
        <v>265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8</v>
      </c>
      <c r="P71" s="16">
        <v>4</v>
      </c>
      <c r="Q71" s="16">
        <v>4</v>
      </c>
      <c r="R71" s="18">
        <f>SUM(I71:Q71)</f>
        <v>16</v>
      </c>
    </row>
    <row r="72" spans="1:18" ht="15.75">
      <c r="A72" s="16">
        <v>71</v>
      </c>
      <c r="B72" s="3" t="s">
        <v>69</v>
      </c>
      <c r="C72" s="2" t="s">
        <v>482</v>
      </c>
      <c r="D72" s="4" t="s">
        <v>599</v>
      </c>
      <c r="E72" s="2" t="s">
        <v>702</v>
      </c>
      <c r="F72" s="13" t="s">
        <v>403</v>
      </c>
      <c r="G72" s="13" t="s">
        <v>37</v>
      </c>
      <c r="H72" s="13" t="s">
        <v>272</v>
      </c>
      <c r="I72" s="21">
        <v>0</v>
      </c>
      <c r="J72" s="21">
        <v>8</v>
      </c>
      <c r="K72" s="21">
        <v>0</v>
      </c>
      <c r="L72" s="21">
        <v>0</v>
      </c>
      <c r="M72" s="21">
        <v>1</v>
      </c>
      <c r="N72" s="18">
        <v>0</v>
      </c>
      <c r="O72" s="18">
        <v>4</v>
      </c>
      <c r="P72" s="18">
        <v>2</v>
      </c>
      <c r="Q72" s="18">
        <v>0</v>
      </c>
      <c r="R72" s="18">
        <v>15</v>
      </c>
    </row>
    <row r="73" spans="1:18" ht="15.75">
      <c r="A73" s="18">
        <v>72</v>
      </c>
      <c r="B73" s="3" t="s">
        <v>156</v>
      </c>
      <c r="C73" s="2" t="s">
        <v>232</v>
      </c>
      <c r="D73" s="4" t="s">
        <v>599</v>
      </c>
      <c r="E73" s="2" t="s">
        <v>623</v>
      </c>
      <c r="F73" s="13" t="s">
        <v>403</v>
      </c>
      <c r="G73" s="13" t="s">
        <v>43</v>
      </c>
      <c r="H73" s="13" t="s">
        <v>470</v>
      </c>
      <c r="I73" s="16">
        <v>0</v>
      </c>
      <c r="J73" s="16">
        <v>8</v>
      </c>
      <c r="K73" s="16">
        <v>4</v>
      </c>
      <c r="L73" s="16">
        <v>0</v>
      </c>
      <c r="M73" s="16">
        <v>3</v>
      </c>
      <c r="N73" s="16">
        <v>0</v>
      </c>
      <c r="O73" s="16">
        <v>0</v>
      </c>
      <c r="P73" s="16">
        <v>0</v>
      </c>
      <c r="Q73" s="16">
        <v>0</v>
      </c>
      <c r="R73" s="18">
        <f>SUM(I73:Q73)</f>
        <v>15</v>
      </c>
    </row>
    <row r="74" spans="1:18" ht="22.5">
      <c r="A74" s="16">
        <v>73</v>
      </c>
      <c r="B74" s="3" t="s">
        <v>166</v>
      </c>
      <c r="C74" s="2" t="s">
        <v>332</v>
      </c>
      <c r="D74" s="4" t="s">
        <v>594</v>
      </c>
      <c r="E74" s="2" t="s">
        <v>703</v>
      </c>
      <c r="F74" s="13" t="s">
        <v>74</v>
      </c>
      <c r="G74" s="13" t="s">
        <v>210</v>
      </c>
      <c r="H74" s="13" t="s">
        <v>289</v>
      </c>
      <c r="I74" s="18">
        <v>0</v>
      </c>
      <c r="J74" s="18">
        <v>0</v>
      </c>
      <c r="K74" s="18">
        <v>0</v>
      </c>
      <c r="L74" s="18">
        <v>0</v>
      </c>
      <c r="M74" s="18">
        <v>5</v>
      </c>
      <c r="N74" s="18">
        <v>0</v>
      </c>
      <c r="O74" s="18">
        <v>4</v>
      </c>
      <c r="P74" s="18">
        <v>2</v>
      </c>
      <c r="Q74" s="18">
        <v>4</v>
      </c>
      <c r="R74" s="18">
        <v>15</v>
      </c>
    </row>
    <row r="75" spans="1:18" ht="15.75">
      <c r="A75" s="18">
        <v>74</v>
      </c>
      <c r="B75" s="3" t="s">
        <v>176</v>
      </c>
      <c r="C75" s="2" t="s">
        <v>232</v>
      </c>
      <c r="D75" s="4" t="s">
        <v>594</v>
      </c>
      <c r="E75" s="2" t="s">
        <v>704</v>
      </c>
      <c r="F75" s="13" t="s">
        <v>307</v>
      </c>
      <c r="G75" s="13" t="s">
        <v>228</v>
      </c>
      <c r="H75" s="13" t="s">
        <v>284</v>
      </c>
      <c r="I75" s="17">
        <v>0</v>
      </c>
      <c r="J75" s="17">
        <v>0</v>
      </c>
      <c r="K75" s="17">
        <v>4</v>
      </c>
      <c r="L75" s="17">
        <v>0</v>
      </c>
      <c r="M75" s="17">
        <v>1</v>
      </c>
      <c r="N75" s="17">
        <v>5</v>
      </c>
      <c r="O75" s="17">
        <v>0</v>
      </c>
      <c r="P75" s="17">
        <v>0</v>
      </c>
      <c r="Q75" s="17">
        <v>4</v>
      </c>
      <c r="R75" s="17">
        <v>14</v>
      </c>
    </row>
    <row r="76" spans="1:18" ht="15.75">
      <c r="A76" s="16">
        <v>75</v>
      </c>
      <c r="B76" s="3" t="s">
        <v>86</v>
      </c>
      <c r="C76" s="2" t="s">
        <v>111</v>
      </c>
      <c r="D76" s="4" t="s">
        <v>599</v>
      </c>
      <c r="E76" s="2" t="s">
        <v>705</v>
      </c>
      <c r="F76" s="13" t="s">
        <v>33</v>
      </c>
      <c r="G76" s="13" t="s">
        <v>533</v>
      </c>
      <c r="H76" s="13" t="s">
        <v>22</v>
      </c>
      <c r="I76" s="18">
        <v>5</v>
      </c>
      <c r="J76" s="18">
        <v>0</v>
      </c>
      <c r="K76" s="18">
        <v>2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4</v>
      </c>
      <c r="R76" s="18">
        <v>13</v>
      </c>
    </row>
    <row r="77" spans="1:18" ht="25.5">
      <c r="A77" s="18">
        <v>76</v>
      </c>
      <c r="B77" s="3" t="s">
        <v>475</v>
      </c>
      <c r="C77" s="2" t="s">
        <v>478</v>
      </c>
      <c r="D77" s="4" t="s">
        <v>605</v>
      </c>
      <c r="E77" s="2" t="s">
        <v>636</v>
      </c>
      <c r="F77" s="14" t="s">
        <v>74</v>
      </c>
      <c r="G77" s="14" t="s">
        <v>39</v>
      </c>
      <c r="H77" s="14" t="s">
        <v>479</v>
      </c>
      <c r="I77" s="16">
        <v>12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12</v>
      </c>
    </row>
    <row r="78" spans="1:18" ht="15.75">
      <c r="A78" s="16">
        <v>77</v>
      </c>
      <c r="B78" s="3" t="s">
        <v>352</v>
      </c>
      <c r="C78" s="2" t="s">
        <v>232</v>
      </c>
      <c r="D78" s="4" t="s">
        <v>599</v>
      </c>
      <c r="E78" s="2" t="s">
        <v>706</v>
      </c>
      <c r="F78" s="13" t="s">
        <v>74</v>
      </c>
      <c r="G78" s="13" t="s">
        <v>241</v>
      </c>
      <c r="H78" s="13" t="s">
        <v>484</v>
      </c>
      <c r="I78" s="19">
        <v>0</v>
      </c>
      <c r="J78" s="19">
        <v>8</v>
      </c>
      <c r="K78" s="19">
        <v>2</v>
      </c>
      <c r="L78" s="19">
        <v>0</v>
      </c>
      <c r="M78" s="19">
        <v>2</v>
      </c>
      <c r="N78" s="19">
        <v>0</v>
      </c>
      <c r="O78" s="19">
        <v>0</v>
      </c>
      <c r="P78" s="19">
        <v>0</v>
      </c>
      <c r="Q78" s="19">
        <v>0</v>
      </c>
      <c r="R78" s="19">
        <v>12</v>
      </c>
    </row>
    <row r="79" spans="1:18" ht="15.75">
      <c r="A79" s="18">
        <v>78</v>
      </c>
      <c r="B79" s="3" t="s">
        <v>106</v>
      </c>
      <c r="C79" s="2" t="s">
        <v>232</v>
      </c>
      <c r="D79" s="4" t="s">
        <v>760</v>
      </c>
      <c r="E79" s="2" t="s">
        <v>707</v>
      </c>
      <c r="F79" s="13" t="s">
        <v>74</v>
      </c>
      <c r="G79" s="13" t="s">
        <v>237</v>
      </c>
      <c r="H79" s="13" t="s">
        <v>291</v>
      </c>
      <c r="I79" s="18">
        <v>0</v>
      </c>
      <c r="J79" s="18">
        <v>8</v>
      </c>
      <c r="K79" s="18">
        <v>0</v>
      </c>
      <c r="L79" s="18">
        <v>4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f>SUM(I79:Q79)</f>
        <v>12</v>
      </c>
    </row>
    <row r="80" spans="1:18" ht="15.75">
      <c r="A80" s="16">
        <v>79</v>
      </c>
      <c r="B80" s="3" t="s">
        <v>300</v>
      </c>
      <c r="C80" s="2" t="s">
        <v>506</v>
      </c>
      <c r="D80" s="4" t="s">
        <v>605</v>
      </c>
      <c r="E80" s="8" t="s">
        <v>601</v>
      </c>
      <c r="F80" s="14" t="s">
        <v>74</v>
      </c>
      <c r="G80" s="14" t="s">
        <v>309</v>
      </c>
      <c r="H80" s="14" t="s">
        <v>507</v>
      </c>
      <c r="I80" s="18">
        <v>0</v>
      </c>
      <c r="J80" s="18">
        <v>8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4</v>
      </c>
      <c r="R80" s="18">
        <f>SUM(I80:Q80)</f>
        <v>12</v>
      </c>
    </row>
    <row r="81" spans="1:18" ht="15.75">
      <c r="A81" s="18">
        <v>80</v>
      </c>
      <c r="B81" s="3" t="s">
        <v>87</v>
      </c>
      <c r="C81" s="2" t="s">
        <v>232</v>
      </c>
      <c r="D81" s="4" t="s">
        <v>598</v>
      </c>
      <c r="E81" s="2" t="s">
        <v>708</v>
      </c>
      <c r="F81" s="13" t="s">
        <v>74</v>
      </c>
      <c r="G81" s="13" t="s">
        <v>231</v>
      </c>
      <c r="H81" s="13" t="s">
        <v>88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8</v>
      </c>
      <c r="P81" s="17">
        <v>0</v>
      </c>
      <c r="Q81" s="17">
        <v>4</v>
      </c>
      <c r="R81" s="17">
        <v>12</v>
      </c>
    </row>
    <row r="82" spans="1:19" ht="15.75">
      <c r="A82" s="16">
        <v>81</v>
      </c>
      <c r="B82" s="3" t="s">
        <v>161</v>
      </c>
      <c r="C82" s="2" t="s">
        <v>58</v>
      </c>
      <c r="D82" s="2"/>
      <c r="E82" s="2" t="s">
        <v>709</v>
      </c>
      <c r="F82" s="13" t="s">
        <v>162</v>
      </c>
      <c r="G82" s="13" t="s">
        <v>242</v>
      </c>
      <c r="H82" s="13" t="s">
        <v>163</v>
      </c>
      <c r="I82" s="17">
        <v>0</v>
      </c>
      <c r="J82" s="17">
        <v>0</v>
      </c>
      <c r="K82" s="17">
        <v>2</v>
      </c>
      <c r="L82" s="17">
        <v>0</v>
      </c>
      <c r="M82" s="17">
        <v>1</v>
      </c>
      <c r="N82" s="17">
        <v>5</v>
      </c>
      <c r="O82" s="17">
        <v>4</v>
      </c>
      <c r="P82" s="17">
        <v>0</v>
      </c>
      <c r="Q82" s="17">
        <v>0</v>
      </c>
      <c r="R82" s="17">
        <v>12</v>
      </c>
      <c r="S82" s="16"/>
    </row>
    <row r="83" spans="1:18" ht="15.75">
      <c r="A83" s="18">
        <v>82</v>
      </c>
      <c r="B83" s="3" t="s">
        <v>182</v>
      </c>
      <c r="C83" s="2" t="s">
        <v>273</v>
      </c>
      <c r="D83" s="4" t="s">
        <v>602</v>
      </c>
      <c r="E83" s="2" t="s">
        <v>710</v>
      </c>
      <c r="F83" s="13" t="s">
        <v>207</v>
      </c>
      <c r="G83" s="13" t="s">
        <v>244</v>
      </c>
      <c r="H83" s="13" t="s">
        <v>293</v>
      </c>
      <c r="I83" s="18">
        <v>10</v>
      </c>
      <c r="J83" s="18">
        <v>0</v>
      </c>
      <c r="K83" s="18">
        <v>0</v>
      </c>
      <c r="L83" s="18">
        <v>0</v>
      </c>
      <c r="M83" s="18">
        <v>1</v>
      </c>
      <c r="N83" s="18">
        <v>0</v>
      </c>
      <c r="O83" s="18">
        <v>0</v>
      </c>
      <c r="P83" s="18">
        <v>0</v>
      </c>
      <c r="Q83" s="18">
        <v>0</v>
      </c>
      <c r="R83" s="18">
        <f>SUM(I83:Q83)</f>
        <v>11</v>
      </c>
    </row>
    <row r="84" spans="1:18" ht="15.75">
      <c r="A84" s="16">
        <v>83</v>
      </c>
      <c r="B84" s="3" t="s">
        <v>63</v>
      </c>
      <c r="C84" s="2" t="s">
        <v>192</v>
      </c>
      <c r="D84" s="4" t="s">
        <v>599</v>
      </c>
      <c r="E84" s="2" t="s">
        <v>617</v>
      </c>
      <c r="F84" s="13" t="s">
        <v>74</v>
      </c>
      <c r="G84" s="13" t="s">
        <v>309</v>
      </c>
      <c r="H84" s="13" t="s">
        <v>64</v>
      </c>
      <c r="I84" s="16">
        <v>4</v>
      </c>
      <c r="J84" s="16">
        <v>0</v>
      </c>
      <c r="K84" s="16">
        <v>2</v>
      </c>
      <c r="L84" s="16">
        <v>0</v>
      </c>
      <c r="M84" s="16">
        <v>1</v>
      </c>
      <c r="N84" s="16">
        <v>0</v>
      </c>
      <c r="O84" s="16">
        <v>0</v>
      </c>
      <c r="P84" s="16">
        <v>0</v>
      </c>
      <c r="Q84" s="16">
        <v>4</v>
      </c>
      <c r="R84" s="18">
        <f>SUM(I84:Q84)</f>
        <v>11</v>
      </c>
    </row>
    <row r="85" spans="1:18" ht="15.75">
      <c r="A85" s="18">
        <v>84</v>
      </c>
      <c r="B85" s="3" t="s">
        <v>139</v>
      </c>
      <c r="C85" s="2" t="s">
        <v>110</v>
      </c>
      <c r="D85" s="4" t="s">
        <v>599</v>
      </c>
      <c r="E85" s="2" t="s">
        <v>711</v>
      </c>
      <c r="F85" s="13" t="s">
        <v>74</v>
      </c>
      <c r="G85" s="13" t="s">
        <v>229</v>
      </c>
      <c r="H85" s="13" t="s">
        <v>51</v>
      </c>
      <c r="I85" s="18">
        <v>1</v>
      </c>
      <c r="J85" s="18">
        <v>0</v>
      </c>
      <c r="K85" s="18">
        <v>0</v>
      </c>
      <c r="L85" s="18">
        <v>4</v>
      </c>
      <c r="M85" s="18">
        <v>2</v>
      </c>
      <c r="N85" s="18">
        <v>0</v>
      </c>
      <c r="O85" s="18">
        <v>4</v>
      </c>
      <c r="P85" s="18">
        <v>0</v>
      </c>
      <c r="Q85" s="18">
        <v>0</v>
      </c>
      <c r="R85" s="18">
        <f>SUM(I85:Q85)</f>
        <v>11</v>
      </c>
    </row>
    <row r="86" spans="1:18" ht="15.75">
      <c r="A86" s="16">
        <v>85</v>
      </c>
      <c r="B86" s="3" t="s">
        <v>459</v>
      </c>
      <c r="C86" s="2" t="s">
        <v>11</v>
      </c>
      <c r="D86" s="4" t="s">
        <v>599</v>
      </c>
      <c r="E86" s="2" t="s">
        <v>712</v>
      </c>
      <c r="F86" s="13" t="s">
        <v>74</v>
      </c>
      <c r="G86" s="13" t="s">
        <v>227</v>
      </c>
      <c r="H86" s="13" t="s">
        <v>460</v>
      </c>
      <c r="I86" s="18">
        <v>0</v>
      </c>
      <c r="J86" s="18">
        <v>0</v>
      </c>
      <c r="K86" s="18">
        <v>8</v>
      </c>
      <c r="L86" s="18">
        <v>2</v>
      </c>
      <c r="M86" s="18">
        <v>1</v>
      </c>
      <c r="N86" s="18">
        <v>0</v>
      </c>
      <c r="O86" s="18">
        <v>0</v>
      </c>
      <c r="P86" s="18">
        <v>0</v>
      </c>
      <c r="Q86" s="18">
        <v>0</v>
      </c>
      <c r="R86" s="18">
        <v>11</v>
      </c>
    </row>
    <row r="87" spans="1:18" ht="15.75">
      <c r="A87" s="18">
        <v>86</v>
      </c>
      <c r="B87" s="3" t="s">
        <v>532</v>
      </c>
      <c r="C87" s="2" t="s">
        <v>232</v>
      </c>
      <c r="D87" s="4" t="s">
        <v>760</v>
      </c>
      <c r="E87" s="2" t="s">
        <v>713</v>
      </c>
      <c r="F87" s="13" t="s">
        <v>33</v>
      </c>
      <c r="G87" s="13" t="s">
        <v>533</v>
      </c>
      <c r="H87" s="13" t="s">
        <v>534</v>
      </c>
      <c r="I87" s="18">
        <v>0</v>
      </c>
      <c r="J87" s="18">
        <v>0</v>
      </c>
      <c r="K87" s="18">
        <v>6</v>
      </c>
      <c r="L87" s="18">
        <v>0</v>
      </c>
      <c r="M87" s="18">
        <v>1</v>
      </c>
      <c r="N87" s="18">
        <v>0</v>
      </c>
      <c r="O87" s="18">
        <v>4</v>
      </c>
      <c r="P87" s="18">
        <v>0</v>
      </c>
      <c r="Q87" s="18">
        <v>0</v>
      </c>
      <c r="R87" s="18">
        <v>11</v>
      </c>
    </row>
    <row r="88" spans="1:18" ht="22.5">
      <c r="A88" s="16">
        <v>87</v>
      </c>
      <c r="B88" s="3" t="s">
        <v>433</v>
      </c>
      <c r="C88" s="2" t="s">
        <v>528</v>
      </c>
      <c r="D88" s="4" t="s">
        <v>594</v>
      </c>
      <c r="E88" s="2" t="s">
        <v>714</v>
      </c>
      <c r="F88" s="13" t="s">
        <v>74</v>
      </c>
      <c r="G88" s="13" t="s">
        <v>434</v>
      </c>
      <c r="H88" s="13" t="s">
        <v>435</v>
      </c>
      <c r="I88" s="18">
        <v>0</v>
      </c>
      <c r="J88" s="18">
        <v>0</v>
      </c>
      <c r="K88" s="18">
        <v>0</v>
      </c>
      <c r="L88" s="18">
        <v>4</v>
      </c>
      <c r="M88" s="18">
        <v>3</v>
      </c>
      <c r="N88" s="18">
        <v>0</v>
      </c>
      <c r="O88" s="18">
        <v>4</v>
      </c>
      <c r="P88" s="18">
        <v>0</v>
      </c>
      <c r="Q88" s="18">
        <v>0</v>
      </c>
      <c r="R88" s="18">
        <v>11</v>
      </c>
    </row>
    <row r="89" spans="1:18" ht="33.75">
      <c r="A89" s="18">
        <v>88</v>
      </c>
      <c r="B89" s="3" t="s">
        <v>150</v>
      </c>
      <c r="C89" s="2" t="s">
        <v>490</v>
      </c>
      <c r="D89" s="4" t="s">
        <v>599</v>
      </c>
      <c r="E89" s="2" t="s">
        <v>622</v>
      </c>
      <c r="F89" s="13" t="s">
        <v>162</v>
      </c>
      <c r="G89" s="13" t="s">
        <v>39</v>
      </c>
      <c r="H89" s="13" t="s">
        <v>437</v>
      </c>
      <c r="I89" s="16">
        <v>0</v>
      </c>
      <c r="J89" s="16">
        <v>0</v>
      </c>
      <c r="K89" s="16">
        <v>0</v>
      </c>
      <c r="L89" s="16">
        <v>0</v>
      </c>
      <c r="M89" s="16">
        <v>2</v>
      </c>
      <c r="N89" s="16">
        <v>5</v>
      </c>
      <c r="O89" s="16">
        <v>4</v>
      </c>
      <c r="P89" s="16">
        <v>0</v>
      </c>
      <c r="Q89" s="16">
        <v>0</v>
      </c>
      <c r="R89" s="18">
        <f>SUM(I89:Q89)</f>
        <v>11</v>
      </c>
    </row>
    <row r="90" spans="1:18" ht="15.75">
      <c r="A90" s="16">
        <v>89</v>
      </c>
      <c r="B90" s="3" t="s">
        <v>339</v>
      </c>
      <c r="C90" s="2" t="s">
        <v>340</v>
      </c>
      <c r="D90" s="4" t="s">
        <v>605</v>
      </c>
      <c r="E90" s="10" t="s">
        <v>715</v>
      </c>
      <c r="F90" s="15" t="s">
        <v>403</v>
      </c>
      <c r="G90" s="14" t="s">
        <v>37</v>
      </c>
      <c r="H90" s="14" t="s">
        <v>519</v>
      </c>
      <c r="I90" s="18">
        <v>3</v>
      </c>
      <c r="J90" s="18">
        <v>0</v>
      </c>
      <c r="K90" s="18">
        <v>0</v>
      </c>
      <c r="L90" s="18">
        <v>0</v>
      </c>
      <c r="M90" s="18">
        <v>1</v>
      </c>
      <c r="N90" s="18">
        <v>0</v>
      </c>
      <c r="O90" s="18">
        <v>4</v>
      </c>
      <c r="P90" s="18">
        <v>2</v>
      </c>
      <c r="Q90" s="18">
        <v>0</v>
      </c>
      <c r="R90" s="18">
        <f>SUM(I90:Q90)</f>
        <v>10</v>
      </c>
    </row>
    <row r="91" spans="1:18" ht="25.5">
      <c r="A91" s="18">
        <v>90</v>
      </c>
      <c r="B91" s="3" t="s">
        <v>353</v>
      </c>
      <c r="C91" s="2" t="s">
        <v>354</v>
      </c>
      <c r="D91" s="4" t="s">
        <v>599</v>
      </c>
      <c r="E91" s="2" t="s">
        <v>716</v>
      </c>
      <c r="F91" s="13" t="s">
        <v>74</v>
      </c>
      <c r="G91" s="13" t="s">
        <v>215</v>
      </c>
      <c r="H91" s="13" t="s">
        <v>355</v>
      </c>
      <c r="I91" s="17">
        <v>0</v>
      </c>
      <c r="J91" s="17">
        <v>8</v>
      </c>
      <c r="K91" s="17">
        <v>2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10</v>
      </c>
    </row>
    <row r="92" spans="1:18" ht="15.75">
      <c r="A92" s="16">
        <v>91</v>
      </c>
      <c r="B92" s="3" t="s">
        <v>144</v>
      </c>
      <c r="C92" s="2" t="s">
        <v>406</v>
      </c>
      <c r="D92" s="4" t="s">
        <v>599</v>
      </c>
      <c r="E92" s="2" t="s">
        <v>717</v>
      </c>
      <c r="F92" s="13" t="s">
        <v>74</v>
      </c>
      <c r="G92" s="13" t="s">
        <v>219</v>
      </c>
      <c r="H92" s="13" t="s">
        <v>263</v>
      </c>
      <c r="I92" s="18">
        <v>0</v>
      </c>
      <c r="J92" s="18">
        <v>8</v>
      </c>
      <c r="K92" s="18">
        <v>0</v>
      </c>
      <c r="L92" s="18">
        <v>0</v>
      </c>
      <c r="M92" s="18">
        <v>2</v>
      </c>
      <c r="N92" s="18">
        <v>0</v>
      </c>
      <c r="O92" s="18">
        <v>0</v>
      </c>
      <c r="P92" s="18">
        <v>0</v>
      </c>
      <c r="Q92" s="18">
        <v>0</v>
      </c>
      <c r="R92" s="18">
        <v>10</v>
      </c>
    </row>
    <row r="93" spans="1:18" ht="15.75">
      <c r="A93" s="18">
        <v>92</v>
      </c>
      <c r="B93" s="3" t="s">
        <v>157</v>
      </c>
      <c r="C93" s="2" t="s">
        <v>491</v>
      </c>
      <c r="D93" s="4" t="s">
        <v>599</v>
      </c>
      <c r="E93" s="2" t="s">
        <v>600</v>
      </c>
      <c r="F93" s="13" t="s">
        <v>74</v>
      </c>
      <c r="G93" s="13" t="s">
        <v>241</v>
      </c>
      <c r="H93" s="13" t="s">
        <v>270</v>
      </c>
      <c r="I93" s="18">
        <v>0</v>
      </c>
      <c r="J93" s="18">
        <v>8</v>
      </c>
      <c r="K93" s="18">
        <v>2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10</v>
      </c>
    </row>
    <row r="94" spans="1:18" ht="22.5">
      <c r="A94" s="16">
        <v>93</v>
      </c>
      <c r="B94" s="3" t="s">
        <v>104</v>
      </c>
      <c r="C94" s="2" t="s">
        <v>572</v>
      </c>
      <c r="D94" s="4" t="s">
        <v>760</v>
      </c>
      <c r="E94" s="2" t="s">
        <v>677</v>
      </c>
      <c r="F94" s="13" t="s">
        <v>168</v>
      </c>
      <c r="G94" s="13" t="s">
        <v>434</v>
      </c>
      <c r="H94" s="13" t="s">
        <v>573</v>
      </c>
      <c r="I94" s="18">
        <v>0</v>
      </c>
      <c r="J94" s="18">
        <v>8</v>
      </c>
      <c r="K94" s="18">
        <v>2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10</v>
      </c>
    </row>
    <row r="95" spans="1:18" ht="22.5">
      <c r="A95" s="18">
        <v>94</v>
      </c>
      <c r="B95" s="3" t="s">
        <v>52</v>
      </c>
      <c r="C95" s="2" t="s">
        <v>54</v>
      </c>
      <c r="D95" s="4" t="s">
        <v>599</v>
      </c>
      <c r="E95" s="2" t="s">
        <v>674</v>
      </c>
      <c r="F95" s="13" t="s">
        <v>74</v>
      </c>
      <c r="G95" s="13" t="s">
        <v>211</v>
      </c>
      <c r="H95" s="13" t="s">
        <v>53</v>
      </c>
      <c r="I95" s="18">
        <v>0</v>
      </c>
      <c r="J95" s="18">
        <v>0</v>
      </c>
      <c r="K95" s="18">
        <v>0</v>
      </c>
      <c r="L95" s="18">
        <v>0</v>
      </c>
      <c r="M95" s="18">
        <v>1</v>
      </c>
      <c r="N95" s="18">
        <v>0</v>
      </c>
      <c r="O95" s="18">
        <v>4</v>
      </c>
      <c r="P95" s="18">
        <v>0</v>
      </c>
      <c r="Q95" s="18">
        <v>4</v>
      </c>
      <c r="R95" s="18">
        <f>SUM(I95:Q95)</f>
        <v>9</v>
      </c>
    </row>
    <row r="96" spans="1:18" ht="15.75">
      <c r="A96" s="16">
        <v>95</v>
      </c>
      <c r="B96" s="3" t="s">
        <v>174</v>
      </c>
      <c r="C96" s="2" t="s">
        <v>565</v>
      </c>
      <c r="D96" s="4" t="s">
        <v>594</v>
      </c>
      <c r="E96" s="2" t="s">
        <v>718</v>
      </c>
      <c r="F96" s="13" t="s">
        <v>74</v>
      </c>
      <c r="G96" s="13" t="s">
        <v>240</v>
      </c>
      <c r="H96" s="13" t="s">
        <v>282</v>
      </c>
      <c r="I96" s="18">
        <v>0</v>
      </c>
      <c r="J96" s="18">
        <v>0</v>
      </c>
      <c r="K96" s="18">
        <v>0</v>
      </c>
      <c r="L96" s="18">
        <v>4</v>
      </c>
      <c r="M96" s="18">
        <v>0</v>
      </c>
      <c r="N96" s="18">
        <v>5</v>
      </c>
      <c r="O96" s="18">
        <v>0</v>
      </c>
      <c r="P96" s="18">
        <v>0</v>
      </c>
      <c r="Q96" s="18">
        <v>0</v>
      </c>
      <c r="R96" s="18">
        <v>9</v>
      </c>
    </row>
    <row r="97" spans="1:19" ht="15.75">
      <c r="A97" s="18">
        <v>96</v>
      </c>
      <c r="B97" s="3" t="s">
        <v>175</v>
      </c>
      <c r="C97" s="2" t="s">
        <v>410</v>
      </c>
      <c r="D97" s="4" t="s">
        <v>594</v>
      </c>
      <c r="E97" s="2" t="s">
        <v>719</v>
      </c>
      <c r="F97" s="13" t="s">
        <v>74</v>
      </c>
      <c r="G97" s="13" t="s">
        <v>240</v>
      </c>
      <c r="H97" s="13" t="s">
        <v>283</v>
      </c>
      <c r="I97" s="17">
        <v>0</v>
      </c>
      <c r="J97" s="17">
        <v>0</v>
      </c>
      <c r="K97" s="17">
        <v>2</v>
      </c>
      <c r="L97" s="17">
        <v>0</v>
      </c>
      <c r="M97" s="17">
        <v>3</v>
      </c>
      <c r="N97" s="17">
        <v>0</v>
      </c>
      <c r="O97" s="17">
        <v>4</v>
      </c>
      <c r="P97" s="17">
        <v>0</v>
      </c>
      <c r="Q97" s="17">
        <v>0</v>
      </c>
      <c r="R97" s="17">
        <v>9</v>
      </c>
      <c r="S97" s="16"/>
    </row>
    <row r="98" spans="1:18" ht="15.75">
      <c r="A98" s="16">
        <v>97</v>
      </c>
      <c r="B98" s="3" t="s">
        <v>167</v>
      </c>
      <c r="C98" s="2" t="s">
        <v>564</v>
      </c>
      <c r="D98" s="4" t="s">
        <v>594</v>
      </c>
      <c r="E98" s="2" t="s">
        <v>628</v>
      </c>
      <c r="F98" s="13" t="s">
        <v>403</v>
      </c>
      <c r="G98" s="13" t="s">
        <v>223</v>
      </c>
      <c r="H98" s="13" t="s">
        <v>62</v>
      </c>
      <c r="I98" s="16">
        <v>0</v>
      </c>
      <c r="J98" s="16">
        <v>0</v>
      </c>
      <c r="K98" s="16">
        <v>4</v>
      </c>
      <c r="L98" s="16">
        <v>0</v>
      </c>
      <c r="M98" s="16">
        <v>0</v>
      </c>
      <c r="N98" s="16">
        <v>5</v>
      </c>
      <c r="O98" s="16">
        <v>0</v>
      </c>
      <c r="P98" s="16">
        <v>0</v>
      </c>
      <c r="Q98" s="16">
        <v>0</v>
      </c>
      <c r="R98" s="18">
        <f>SUM(I98:Q98)</f>
        <v>9</v>
      </c>
    </row>
    <row r="99" spans="1:18" ht="15.75">
      <c r="A99" s="18">
        <v>98</v>
      </c>
      <c r="B99" s="3" t="s">
        <v>80</v>
      </c>
      <c r="C99" s="2" t="s">
        <v>232</v>
      </c>
      <c r="D99" s="4" t="s">
        <v>599</v>
      </c>
      <c r="E99" s="2" t="s">
        <v>719</v>
      </c>
      <c r="F99" s="13" t="s">
        <v>74</v>
      </c>
      <c r="G99" s="13" t="s">
        <v>219</v>
      </c>
      <c r="H99" s="13" t="s">
        <v>279</v>
      </c>
      <c r="I99" s="20">
        <v>0</v>
      </c>
      <c r="J99" s="20">
        <v>0</v>
      </c>
      <c r="K99" s="20">
        <v>4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4</v>
      </c>
      <c r="R99" s="20">
        <v>8</v>
      </c>
    </row>
    <row r="100" spans="1:18" ht="22.5">
      <c r="A100" s="16">
        <v>99</v>
      </c>
      <c r="B100" s="3" t="s">
        <v>142</v>
      </c>
      <c r="C100" s="2" t="s">
        <v>405</v>
      </c>
      <c r="D100" s="4" t="s">
        <v>599</v>
      </c>
      <c r="E100" s="2" t="s">
        <v>720</v>
      </c>
      <c r="F100" s="13" t="s">
        <v>74</v>
      </c>
      <c r="G100" s="13" t="s">
        <v>309</v>
      </c>
      <c r="H100" s="13" t="s">
        <v>290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4</v>
      </c>
      <c r="P100" s="18">
        <v>4</v>
      </c>
      <c r="Q100" s="18">
        <v>0</v>
      </c>
      <c r="R100" s="18">
        <v>8</v>
      </c>
    </row>
    <row r="101" spans="1:18" ht="15.75">
      <c r="A101" s="18">
        <v>100</v>
      </c>
      <c r="B101" s="3" t="s">
        <v>197</v>
      </c>
      <c r="C101" s="2" t="s">
        <v>124</v>
      </c>
      <c r="D101" s="4" t="s">
        <v>598</v>
      </c>
      <c r="E101" s="2" t="s">
        <v>721</v>
      </c>
      <c r="F101" s="13" t="s">
        <v>398</v>
      </c>
      <c r="G101" s="13" t="s">
        <v>227</v>
      </c>
      <c r="H101" s="13" t="s">
        <v>172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4</v>
      </c>
      <c r="P101" s="18">
        <v>0</v>
      </c>
      <c r="Q101" s="18">
        <v>4</v>
      </c>
      <c r="R101" s="18">
        <f>SUM(I101:Q101)</f>
        <v>8</v>
      </c>
    </row>
    <row r="102" spans="1:18" ht="15.75">
      <c r="A102" s="16">
        <v>101</v>
      </c>
      <c r="B102" s="3" t="s">
        <v>205</v>
      </c>
      <c r="C102" s="2" t="s">
        <v>256</v>
      </c>
      <c r="D102" s="4" t="s">
        <v>598</v>
      </c>
      <c r="E102" s="2" t="s">
        <v>722</v>
      </c>
      <c r="F102" s="13" t="s">
        <v>67</v>
      </c>
      <c r="G102" s="13" t="s">
        <v>220</v>
      </c>
      <c r="H102" s="13" t="s">
        <v>252</v>
      </c>
      <c r="I102" s="18">
        <v>0</v>
      </c>
      <c r="J102" s="18">
        <v>0</v>
      </c>
      <c r="K102" s="18">
        <v>0</v>
      </c>
      <c r="L102" s="18">
        <v>0</v>
      </c>
      <c r="M102" s="18">
        <v>3</v>
      </c>
      <c r="N102" s="18">
        <v>5</v>
      </c>
      <c r="O102" s="18">
        <v>0</v>
      </c>
      <c r="P102" s="18">
        <v>0</v>
      </c>
      <c r="Q102" s="18">
        <v>0</v>
      </c>
      <c r="R102" s="18">
        <f>SUM(I102:Q102)</f>
        <v>8</v>
      </c>
    </row>
    <row r="103" spans="1:18" ht="15.75">
      <c r="A103" s="18">
        <v>102</v>
      </c>
      <c r="B103" s="3" t="s">
        <v>261</v>
      </c>
      <c r="C103" s="2" t="s">
        <v>414</v>
      </c>
      <c r="D103" s="4" t="s">
        <v>605</v>
      </c>
      <c r="E103" s="2" t="s">
        <v>654</v>
      </c>
      <c r="F103" s="14" t="s">
        <v>74</v>
      </c>
      <c r="G103" s="14" t="s">
        <v>228</v>
      </c>
      <c r="H103" s="14" t="s">
        <v>311</v>
      </c>
      <c r="I103" s="18">
        <v>0</v>
      </c>
      <c r="J103" s="18">
        <v>0</v>
      </c>
      <c r="K103" s="18">
        <v>2</v>
      </c>
      <c r="L103" s="18">
        <v>4</v>
      </c>
      <c r="M103" s="18">
        <v>2</v>
      </c>
      <c r="N103" s="18">
        <v>0</v>
      </c>
      <c r="O103" s="18">
        <v>0</v>
      </c>
      <c r="P103" s="18">
        <v>0</v>
      </c>
      <c r="Q103" s="18">
        <v>0</v>
      </c>
      <c r="R103" s="18">
        <v>8</v>
      </c>
    </row>
    <row r="104" spans="1:19" ht="22.5">
      <c r="A104" s="16">
        <v>103</v>
      </c>
      <c r="B104" s="3" t="s">
        <v>390</v>
      </c>
      <c r="C104" s="2" t="s">
        <v>391</v>
      </c>
      <c r="D104" s="4" t="s">
        <v>605</v>
      </c>
      <c r="E104" s="2" t="s">
        <v>723</v>
      </c>
      <c r="F104" s="14" t="s">
        <v>67</v>
      </c>
      <c r="G104" s="14" t="s">
        <v>310</v>
      </c>
      <c r="H104" s="14" t="s">
        <v>392</v>
      </c>
      <c r="I104" s="18">
        <v>0</v>
      </c>
      <c r="J104" s="18">
        <v>0</v>
      </c>
      <c r="K104" s="18">
        <v>2</v>
      </c>
      <c r="L104" s="18">
        <v>4</v>
      </c>
      <c r="M104" s="18">
        <v>2</v>
      </c>
      <c r="N104" s="18">
        <v>0</v>
      </c>
      <c r="O104" s="18">
        <v>0</v>
      </c>
      <c r="P104" s="18">
        <v>0</v>
      </c>
      <c r="Q104" s="18">
        <v>0</v>
      </c>
      <c r="R104" s="18">
        <v>8</v>
      </c>
      <c r="S104" s="16"/>
    </row>
    <row r="105" spans="1:18" ht="22.5">
      <c r="A105" s="18">
        <v>104</v>
      </c>
      <c r="B105" s="3" t="s">
        <v>428</v>
      </c>
      <c r="C105" s="2" t="s">
        <v>512</v>
      </c>
      <c r="D105" s="4" t="s">
        <v>605</v>
      </c>
      <c r="E105" s="2" t="s">
        <v>724</v>
      </c>
      <c r="F105" s="15" t="s">
        <v>403</v>
      </c>
      <c r="G105" s="14" t="s">
        <v>360</v>
      </c>
      <c r="H105" s="14" t="s">
        <v>18</v>
      </c>
      <c r="I105" s="16">
        <v>0</v>
      </c>
      <c r="J105" s="16">
        <v>0</v>
      </c>
      <c r="K105" s="16">
        <v>0</v>
      </c>
      <c r="L105" s="16">
        <v>0</v>
      </c>
      <c r="M105" s="16">
        <v>4</v>
      </c>
      <c r="N105" s="16">
        <v>0</v>
      </c>
      <c r="O105" s="16">
        <v>4</v>
      </c>
      <c r="P105" s="16">
        <v>0</v>
      </c>
      <c r="Q105" s="16">
        <v>0</v>
      </c>
      <c r="R105" s="16">
        <v>8</v>
      </c>
    </row>
    <row r="106" spans="1:18" ht="22.5">
      <c r="A106" s="16">
        <v>105</v>
      </c>
      <c r="B106" s="3" t="s">
        <v>375</v>
      </c>
      <c r="C106" s="2" t="s">
        <v>10</v>
      </c>
      <c r="D106" s="4" t="s">
        <v>599</v>
      </c>
      <c r="E106" s="2" t="s">
        <v>615</v>
      </c>
      <c r="F106" s="13" t="s">
        <v>74</v>
      </c>
      <c r="G106" s="13" t="s">
        <v>239</v>
      </c>
      <c r="H106" s="13" t="s">
        <v>376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4</v>
      </c>
      <c r="P106" s="16">
        <v>0</v>
      </c>
      <c r="Q106" s="16">
        <v>4</v>
      </c>
      <c r="R106" s="18">
        <f>SUM(I106:Q106)</f>
        <v>8</v>
      </c>
    </row>
    <row r="107" spans="1:18" ht="22.5">
      <c r="A107" s="18">
        <v>106</v>
      </c>
      <c r="B107" s="3" t="s">
        <v>337</v>
      </c>
      <c r="C107" s="2" t="s">
        <v>493</v>
      </c>
      <c r="D107" s="4" t="s">
        <v>594</v>
      </c>
      <c r="E107" s="2" t="s">
        <v>595</v>
      </c>
      <c r="F107" s="13" t="s">
        <v>207</v>
      </c>
      <c r="G107" s="13" t="s">
        <v>310</v>
      </c>
      <c r="H107" s="13" t="s">
        <v>338</v>
      </c>
      <c r="I107" s="16">
        <v>6</v>
      </c>
      <c r="J107" s="16">
        <v>0</v>
      </c>
      <c r="K107" s="16">
        <v>0</v>
      </c>
      <c r="L107" s="16">
        <v>0</v>
      </c>
      <c r="M107" s="16">
        <v>1</v>
      </c>
      <c r="N107" s="16">
        <v>0</v>
      </c>
      <c r="O107" s="16">
        <v>0</v>
      </c>
      <c r="P107" s="16">
        <v>0</v>
      </c>
      <c r="Q107" s="16">
        <v>0</v>
      </c>
      <c r="R107" s="18">
        <f>SUM(I107:Q107)</f>
        <v>7</v>
      </c>
    </row>
    <row r="108" spans="1:18" ht="15.75">
      <c r="A108" s="16">
        <v>107</v>
      </c>
      <c r="B108" s="3" t="s">
        <v>199</v>
      </c>
      <c r="C108" s="2" t="s">
        <v>232</v>
      </c>
      <c r="D108" s="4" t="s">
        <v>598</v>
      </c>
      <c r="E108" s="2" t="s">
        <v>725</v>
      </c>
      <c r="F108" s="13" t="s">
        <v>67</v>
      </c>
      <c r="G108" s="13" t="s">
        <v>245</v>
      </c>
      <c r="H108" s="13" t="s">
        <v>251</v>
      </c>
      <c r="I108" s="18">
        <v>5</v>
      </c>
      <c r="J108" s="18">
        <v>0</v>
      </c>
      <c r="K108" s="18">
        <v>2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7</v>
      </c>
    </row>
    <row r="109" spans="1:18" ht="33.75">
      <c r="A109" s="18">
        <v>108</v>
      </c>
      <c r="B109" s="3" t="s">
        <v>330</v>
      </c>
      <c r="C109" s="2" t="s">
        <v>518</v>
      </c>
      <c r="D109" s="4" t="s">
        <v>605</v>
      </c>
      <c r="E109" s="4" t="s">
        <v>648</v>
      </c>
      <c r="F109" s="15" t="s">
        <v>74</v>
      </c>
      <c r="G109" s="14" t="s">
        <v>237</v>
      </c>
      <c r="H109" s="14" t="s">
        <v>331</v>
      </c>
      <c r="I109" s="17">
        <v>0</v>
      </c>
      <c r="J109" s="17">
        <v>0</v>
      </c>
      <c r="K109" s="17">
        <v>6</v>
      </c>
      <c r="L109" s="17">
        <v>0</v>
      </c>
      <c r="M109" s="17">
        <v>1</v>
      </c>
      <c r="N109" s="17">
        <v>0</v>
      </c>
      <c r="O109" s="17">
        <v>0</v>
      </c>
      <c r="P109" s="17">
        <v>0</v>
      </c>
      <c r="Q109" s="17">
        <v>0</v>
      </c>
      <c r="R109" s="17">
        <f>7</f>
        <v>7</v>
      </c>
    </row>
    <row r="110" spans="1:18" ht="25.5">
      <c r="A110" s="16">
        <v>109</v>
      </c>
      <c r="B110" s="3" t="s">
        <v>70</v>
      </c>
      <c r="C110" s="2" t="s">
        <v>126</v>
      </c>
      <c r="D110" s="4" t="s">
        <v>599</v>
      </c>
      <c r="E110" s="2" t="s">
        <v>614</v>
      </c>
      <c r="F110" s="13" t="s">
        <v>67</v>
      </c>
      <c r="G110" s="13" t="s">
        <v>39</v>
      </c>
      <c r="H110" s="13" t="s">
        <v>299</v>
      </c>
      <c r="I110" s="16">
        <v>0</v>
      </c>
      <c r="J110" s="16">
        <v>0</v>
      </c>
      <c r="K110" s="16">
        <v>0</v>
      </c>
      <c r="L110" s="16">
        <v>0</v>
      </c>
      <c r="M110" s="16">
        <v>1</v>
      </c>
      <c r="N110" s="16">
        <v>5</v>
      </c>
      <c r="O110" s="16">
        <v>0</v>
      </c>
      <c r="P110" s="16">
        <v>0</v>
      </c>
      <c r="Q110" s="16">
        <v>0</v>
      </c>
      <c r="R110" s="16">
        <v>6</v>
      </c>
    </row>
    <row r="111" spans="1:18" ht="15.75">
      <c r="A111" s="18">
        <v>110</v>
      </c>
      <c r="B111" s="3" t="s">
        <v>149</v>
      </c>
      <c r="C111" s="2" t="s">
        <v>232</v>
      </c>
      <c r="D111" s="4" t="s">
        <v>599</v>
      </c>
      <c r="E111" s="2" t="s">
        <v>726</v>
      </c>
      <c r="F111" s="13" t="s">
        <v>74</v>
      </c>
      <c r="G111" s="13" t="s">
        <v>34</v>
      </c>
      <c r="H111" s="13" t="s">
        <v>382</v>
      </c>
      <c r="I111" s="18">
        <v>0</v>
      </c>
      <c r="J111" s="18">
        <v>0</v>
      </c>
      <c r="K111" s="18">
        <v>0</v>
      </c>
      <c r="L111" s="18">
        <v>0</v>
      </c>
      <c r="M111" s="18">
        <v>2</v>
      </c>
      <c r="N111" s="18">
        <v>0</v>
      </c>
      <c r="O111" s="18">
        <v>4</v>
      </c>
      <c r="P111" s="18">
        <v>0</v>
      </c>
      <c r="Q111" s="18">
        <v>0</v>
      </c>
      <c r="R111" s="18">
        <v>6</v>
      </c>
    </row>
    <row r="112" spans="1:18" ht="22.5">
      <c r="A112" s="16">
        <v>111</v>
      </c>
      <c r="B112" s="3" t="s">
        <v>208</v>
      </c>
      <c r="C112" s="2" t="s">
        <v>128</v>
      </c>
      <c r="D112" s="2"/>
      <c r="E112" s="2" t="s">
        <v>727</v>
      </c>
      <c r="F112" s="13" t="s">
        <v>74</v>
      </c>
      <c r="G112" s="13" t="s">
        <v>247</v>
      </c>
      <c r="H112" s="13" t="s">
        <v>254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6</v>
      </c>
      <c r="Q112" s="18">
        <v>0</v>
      </c>
      <c r="R112" s="18">
        <v>6</v>
      </c>
    </row>
    <row r="113" spans="1:19" ht="22.5">
      <c r="A113" s="18">
        <v>112</v>
      </c>
      <c r="B113" s="3" t="s">
        <v>324</v>
      </c>
      <c r="C113" s="2" t="s">
        <v>65</v>
      </c>
      <c r="D113" s="4" t="s">
        <v>605</v>
      </c>
      <c r="E113" s="2" t="s">
        <v>728</v>
      </c>
      <c r="F113" s="15" t="s">
        <v>67</v>
      </c>
      <c r="G113" s="14" t="s">
        <v>229</v>
      </c>
      <c r="H113" s="14" t="s">
        <v>248</v>
      </c>
      <c r="I113" s="18">
        <v>0</v>
      </c>
      <c r="J113" s="18">
        <v>0</v>
      </c>
      <c r="K113" s="18">
        <v>2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4</v>
      </c>
      <c r="R113" s="18">
        <f>SUM(I113:Q113)</f>
        <v>6</v>
      </c>
      <c r="S113" s="16"/>
    </row>
    <row r="114" spans="1:18" ht="22.5">
      <c r="A114" s="16">
        <v>113</v>
      </c>
      <c r="B114" s="3" t="s">
        <v>328</v>
      </c>
      <c r="C114" s="2" t="s">
        <v>517</v>
      </c>
      <c r="D114" s="2" t="s">
        <v>605</v>
      </c>
      <c r="E114" s="2" t="s">
        <v>770</v>
      </c>
      <c r="F114" s="15" t="s">
        <v>74</v>
      </c>
      <c r="G114" s="14" t="s">
        <v>217</v>
      </c>
      <c r="H114" s="14" t="s">
        <v>329</v>
      </c>
      <c r="I114" s="18">
        <v>0</v>
      </c>
      <c r="J114" s="18">
        <v>0</v>
      </c>
      <c r="K114" s="18">
        <v>0</v>
      </c>
      <c r="L114" s="18">
        <v>0</v>
      </c>
      <c r="M114" s="18">
        <v>2</v>
      </c>
      <c r="N114" s="18">
        <v>0</v>
      </c>
      <c r="O114" s="18">
        <v>4</v>
      </c>
      <c r="P114" s="18">
        <v>0</v>
      </c>
      <c r="Q114" s="18">
        <v>0</v>
      </c>
      <c r="R114" s="18">
        <v>6</v>
      </c>
    </row>
    <row r="115" spans="1:18" ht="15.75">
      <c r="A115" s="18">
        <v>114</v>
      </c>
      <c r="B115" s="3" t="s">
        <v>148</v>
      </c>
      <c r="C115" s="2" t="s">
        <v>575</v>
      </c>
      <c r="D115" s="4" t="s">
        <v>599</v>
      </c>
      <c r="E115" s="2" t="s">
        <v>729</v>
      </c>
      <c r="F115" s="13" t="s">
        <v>307</v>
      </c>
      <c r="G115" s="13" t="s">
        <v>237</v>
      </c>
      <c r="H115" s="13" t="s">
        <v>266</v>
      </c>
      <c r="I115" s="18">
        <v>0</v>
      </c>
      <c r="J115" s="18">
        <v>0</v>
      </c>
      <c r="K115" s="18">
        <v>0</v>
      </c>
      <c r="L115" s="18">
        <v>0</v>
      </c>
      <c r="M115" s="18">
        <v>1</v>
      </c>
      <c r="N115" s="18">
        <v>0</v>
      </c>
      <c r="O115" s="18">
        <v>4</v>
      </c>
      <c r="P115" s="18">
        <v>0</v>
      </c>
      <c r="Q115" s="18">
        <v>0</v>
      </c>
      <c r="R115" s="18">
        <v>5</v>
      </c>
    </row>
    <row r="116" spans="1:18" ht="15.75">
      <c r="A116" s="16">
        <v>115</v>
      </c>
      <c r="B116" s="3" t="s">
        <v>436</v>
      </c>
      <c r="C116" s="2" t="s">
        <v>495</v>
      </c>
      <c r="D116" s="2" t="s">
        <v>594</v>
      </c>
      <c r="E116" s="2" t="s">
        <v>596</v>
      </c>
      <c r="F116" s="13" t="s">
        <v>162</v>
      </c>
      <c r="G116" s="13" t="s">
        <v>35</v>
      </c>
      <c r="H116" s="13" t="s">
        <v>496</v>
      </c>
      <c r="I116" s="18">
        <v>0</v>
      </c>
      <c r="J116" s="18">
        <v>0</v>
      </c>
      <c r="K116" s="18">
        <v>0</v>
      </c>
      <c r="L116" s="18">
        <v>0</v>
      </c>
      <c r="M116" s="18">
        <v>1</v>
      </c>
      <c r="N116" s="18">
        <v>0</v>
      </c>
      <c r="O116" s="18">
        <v>0</v>
      </c>
      <c r="P116" s="18">
        <v>4</v>
      </c>
      <c r="Q116" s="18">
        <v>0</v>
      </c>
      <c r="R116" s="18">
        <f>SUM(I116:Q116)</f>
        <v>5</v>
      </c>
    </row>
    <row r="117" spans="1:19" ht="15.75">
      <c r="A117" s="18">
        <v>116</v>
      </c>
      <c r="B117" s="3" t="s">
        <v>161</v>
      </c>
      <c r="C117" s="2" t="s">
        <v>480</v>
      </c>
      <c r="D117" s="2"/>
      <c r="E117" s="2" t="s">
        <v>709</v>
      </c>
      <c r="F117" s="13" t="s">
        <v>207</v>
      </c>
      <c r="G117" s="13" t="s">
        <v>237</v>
      </c>
      <c r="H117" s="13" t="s">
        <v>472</v>
      </c>
      <c r="I117" s="19">
        <v>0</v>
      </c>
      <c r="J117" s="19">
        <v>0</v>
      </c>
      <c r="K117" s="19">
        <v>0</v>
      </c>
      <c r="L117" s="19">
        <v>0</v>
      </c>
      <c r="M117" s="19">
        <v>1</v>
      </c>
      <c r="N117" s="19">
        <v>0</v>
      </c>
      <c r="O117" s="19"/>
      <c r="P117" s="19">
        <v>0</v>
      </c>
      <c r="Q117" s="19">
        <v>4</v>
      </c>
      <c r="R117" s="19">
        <v>5</v>
      </c>
      <c r="S117" s="16"/>
    </row>
    <row r="118" spans="1:18" ht="15.75">
      <c r="A118" s="16">
        <v>117</v>
      </c>
      <c r="B118" s="3" t="s">
        <v>145</v>
      </c>
      <c r="C118" s="2" t="s">
        <v>30</v>
      </c>
      <c r="D118" s="4" t="s">
        <v>599</v>
      </c>
      <c r="E118" s="2" t="s">
        <v>620</v>
      </c>
      <c r="F118" s="13" t="s">
        <v>74</v>
      </c>
      <c r="G118" s="13" t="s">
        <v>230</v>
      </c>
      <c r="H118" s="13" t="s">
        <v>98</v>
      </c>
      <c r="I118" s="16">
        <v>0</v>
      </c>
      <c r="J118" s="16">
        <v>0</v>
      </c>
      <c r="K118" s="16">
        <v>0</v>
      </c>
      <c r="L118" s="16">
        <v>0</v>
      </c>
      <c r="M118" s="16">
        <v>1</v>
      </c>
      <c r="N118" s="16">
        <v>0</v>
      </c>
      <c r="O118" s="16">
        <v>0</v>
      </c>
      <c r="P118" s="16">
        <v>0</v>
      </c>
      <c r="Q118" s="16">
        <v>4</v>
      </c>
      <c r="R118" s="18">
        <f>SUM(I118:Q118)</f>
        <v>5</v>
      </c>
    </row>
    <row r="119" spans="1:18" ht="45">
      <c r="A119" s="18">
        <v>118</v>
      </c>
      <c r="B119" s="3" t="s">
        <v>201</v>
      </c>
      <c r="C119" s="2" t="s">
        <v>260</v>
      </c>
      <c r="D119" s="4" t="s">
        <v>598</v>
      </c>
      <c r="E119" s="2" t="s">
        <v>633</v>
      </c>
      <c r="F119" s="13" t="s">
        <v>74</v>
      </c>
      <c r="G119" s="13" t="s">
        <v>47</v>
      </c>
      <c r="H119" s="13" t="s">
        <v>298</v>
      </c>
      <c r="I119" s="16">
        <v>0</v>
      </c>
      <c r="J119" s="16">
        <v>0</v>
      </c>
      <c r="K119" s="16">
        <v>0</v>
      </c>
      <c r="L119" s="16">
        <v>0</v>
      </c>
      <c r="M119" s="16">
        <v>5</v>
      </c>
      <c r="N119" s="16">
        <v>0</v>
      </c>
      <c r="O119" s="16">
        <v>0</v>
      </c>
      <c r="P119" s="16">
        <v>0</v>
      </c>
      <c r="Q119" s="16">
        <v>0</v>
      </c>
      <c r="R119" s="16">
        <v>5</v>
      </c>
    </row>
    <row r="120" spans="1:19" ht="15.75">
      <c r="A120" s="16">
        <v>119</v>
      </c>
      <c r="B120" s="3" t="s">
        <v>107</v>
      </c>
      <c r="C120" s="2" t="s">
        <v>232</v>
      </c>
      <c r="D120" s="4" t="s">
        <v>760</v>
      </c>
      <c r="E120" s="2" t="s">
        <v>730</v>
      </c>
      <c r="F120" s="13" t="s">
        <v>307</v>
      </c>
      <c r="G120" s="13" t="s">
        <v>34</v>
      </c>
      <c r="H120" s="13" t="s">
        <v>99</v>
      </c>
      <c r="I120" s="18">
        <v>4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4</v>
      </c>
      <c r="S120" s="16"/>
    </row>
    <row r="121" spans="1:18" ht="22.5">
      <c r="A121" s="18">
        <v>120</v>
      </c>
      <c r="B121" s="3" t="s">
        <v>316</v>
      </c>
      <c r="C121" s="2" t="s">
        <v>505</v>
      </c>
      <c r="D121" s="4" t="s">
        <v>605</v>
      </c>
      <c r="E121" s="2" t="s">
        <v>731</v>
      </c>
      <c r="F121" s="14" t="s">
        <v>403</v>
      </c>
      <c r="G121" s="14" t="s">
        <v>221</v>
      </c>
      <c r="H121" s="14" t="s">
        <v>508</v>
      </c>
      <c r="I121" s="16">
        <v>4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4</v>
      </c>
    </row>
    <row r="122" spans="1:18" ht="25.5">
      <c r="A122" s="16">
        <v>121</v>
      </c>
      <c r="B122" s="3" t="s">
        <v>75</v>
      </c>
      <c r="C122" s="2" t="s">
        <v>232</v>
      </c>
      <c r="D122" s="4" t="s">
        <v>599</v>
      </c>
      <c r="E122" s="2" t="s">
        <v>732</v>
      </c>
      <c r="F122" s="13" t="s">
        <v>74</v>
      </c>
      <c r="G122" s="13" t="s">
        <v>483</v>
      </c>
      <c r="H122" s="13" t="s">
        <v>471</v>
      </c>
      <c r="I122" s="21">
        <v>0</v>
      </c>
      <c r="J122" s="21">
        <v>0</v>
      </c>
      <c r="K122" s="21">
        <v>4</v>
      </c>
      <c r="L122" s="21">
        <v>0</v>
      </c>
      <c r="M122" s="21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4</v>
      </c>
    </row>
    <row r="123" spans="1:18" ht="22.5">
      <c r="A123" s="18">
        <v>122</v>
      </c>
      <c r="B123" s="3" t="s">
        <v>374</v>
      </c>
      <c r="C123" s="2" t="s">
        <v>515</v>
      </c>
      <c r="D123" s="4" t="s">
        <v>599</v>
      </c>
      <c r="E123" s="2" t="s">
        <v>733</v>
      </c>
      <c r="F123" s="13" t="s">
        <v>74</v>
      </c>
      <c r="G123" s="13" t="s">
        <v>217</v>
      </c>
      <c r="H123" s="13" t="s">
        <v>371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4</v>
      </c>
      <c r="R123" s="18">
        <f>SUM(I123:Q123)</f>
        <v>4</v>
      </c>
    </row>
    <row r="124" spans="1:18" ht="22.5">
      <c r="A124" s="16">
        <v>123</v>
      </c>
      <c r="B124" s="3" t="s">
        <v>131</v>
      </c>
      <c r="C124" s="2" t="s">
        <v>363</v>
      </c>
      <c r="D124" s="4" t="s">
        <v>599</v>
      </c>
      <c r="E124" s="2" t="s">
        <v>610</v>
      </c>
      <c r="F124" s="13" t="s">
        <v>74</v>
      </c>
      <c r="G124" s="13" t="s">
        <v>308</v>
      </c>
      <c r="H124" s="13" t="s">
        <v>404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4</v>
      </c>
      <c r="R124" s="18">
        <v>4</v>
      </c>
    </row>
    <row r="125" spans="1:18" ht="15.75">
      <c r="A125" s="18">
        <v>124</v>
      </c>
      <c r="B125" s="3" t="s">
        <v>198</v>
      </c>
      <c r="C125" s="2" t="s">
        <v>125</v>
      </c>
      <c r="D125" s="4" t="s">
        <v>598</v>
      </c>
      <c r="E125" s="2" t="s">
        <v>665</v>
      </c>
      <c r="F125" s="13" t="s">
        <v>207</v>
      </c>
      <c r="G125" s="13" t="s">
        <v>244</v>
      </c>
      <c r="H125" s="13" t="s">
        <v>336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4</v>
      </c>
      <c r="P125" s="18">
        <v>0</v>
      </c>
      <c r="Q125" s="18">
        <v>0</v>
      </c>
      <c r="R125" s="18">
        <v>4</v>
      </c>
    </row>
    <row r="126" spans="1:18" ht="15.75">
      <c r="A126" s="16">
        <v>125</v>
      </c>
      <c r="B126" s="3" t="s">
        <v>204</v>
      </c>
      <c r="C126" s="2" t="s">
        <v>127</v>
      </c>
      <c r="D126" s="4" t="s">
        <v>598</v>
      </c>
      <c r="E126" s="2" t="s">
        <v>597</v>
      </c>
      <c r="F126" s="13" t="s">
        <v>398</v>
      </c>
      <c r="G126" s="13" t="s">
        <v>258</v>
      </c>
      <c r="H126" s="13" t="s">
        <v>31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4</v>
      </c>
      <c r="P126" s="18">
        <v>0</v>
      </c>
      <c r="Q126" s="18">
        <v>0</v>
      </c>
      <c r="R126" s="18">
        <v>4</v>
      </c>
    </row>
    <row r="127" spans="1:18" ht="22.5">
      <c r="A127" s="18">
        <v>126</v>
      </c>
      <c r="B127" s="3" t="s">
        <v>301</v>
      </c>
      <c r="C127" s="2" t="s">
        <v>365</v>
      </c>
      <c r="D127" s="4" t="s">
        <v>605</v>
      </c>
      <c r="E127" s="2" t="s">
        <v>734</v>
      </c>
      <c r="F127" s="14" t="s">
        <v>403</v>
      </c>
      <c r="G127" s="14" t="s">
        <v>226</v>
      </c>
      <c r="H127" s="14" t="s">
        <v>59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4</v>
      </c>
      <c r="R127" s="18">
        <v>4</v>
      </c>
    </row>
    <row r="128" spans="1:18" ht="22.5">
      <c r="A128" s="16">
        <v>127</v>
      </c>
      <c r="B128" s="3" t="s">
        <v>317</v>
      </c>
      <c r="C128" s="2" t="s">
        <v>516</v>
      </c>
      <c r="D128" s="4" t="s">
        <v>605</v>
      </c>
      <c r="E128" s="2" t="s">
        <v>638</v>
      </c>
      <c r="F128" s="14" t="s">
        <v>74</v>
      </c>
      <c r="G128" s="14" t="s">
        <v>239</v>
      </c>
      <c r="H128" s="14" t="s">
        <v>257</v>
      </c>
      <c r="I128" s="18">
        <v>0</v>
      </c>
      <c r="J128" s="18">
        <v>0</v>
      </c>
      <c r="K128" s="18">
        <v>4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4</v>
      </c>
    </row>
    <row r="129" spans="1:18" ht="15.75">
      <c r="A129" s="18">
        <v>128</v>
      </c>
      <c r="B129" s="3" t="s">
        <v>529</v>
      </c>
      <c r="C129" s="2" t="s">
        <v>535</v>
      </c>
      <c r="D129" s="4" t="s">
        <v>605</v>
      </c>
      <c r="E129" s="4" t="s">
        <v>639</v>
      </c>
      <c r="F129" s="14" t="s">
        <v>503</v>
      </c>
      <c r="G129" s="14" t="s">
        <v>240</v>
      </c>
      <c r="H129" s="14" t="s">
        <v>536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4</v>
      </c>
      <c r="P129" s="19">
        <v>0</v>
      </c>
      <c r="Q129" s="19">
        <v>0</v>
      </c>
      <c r="R129" s="19">
        <v>4</v>
      </c>
    </row>
    <row r="130" spans="1:18" ht="15.75">
      <c r="A130" s="16">
        <v>129</v>
      </c>
      <c r="B130" s="3" t="s">
        <v>380</v>
      </c>
      <c r="C130" s="2" t="s">
        <v>504</v>
      </c>
      <c r="D130" s="4" t="s">
        <v>598</v>
      </c>
      <c r="E130" s="2" t="s">
        <v>634</v>
      </c>
      <c r="F130" s="13" t="s">
        <v>162</v>
      </c>
      <c r="G130" s="13" t="s">
        <v>169</v>
      </c>
      <c r="H130" s="13" t="s">
        <v>540</v>
      </c>
      <c r="I130" s="16">
        <v>0</v>
      </c>
      <c r="J130" s="16">
        <v>0</v>
      </c>
      <c r="K130" s="16">
        <v>0</v>
      </c>
      <c r="L130" s="16">
        <v>0</v>
      </c>
      <c r="M130" s="16">
        <v>4</v>
      </c>
      <c r="N130" s="16">
        <v>0</v>
      </c>
      <c r="O130" s="16">
        <v>0</v>
      </c>
      <c r="P130" s="16">
        <v>0</v>
      </c>
      <c r="Q130" s="16">
        <v>0</v>
      </c>
      <c r="R130" s="16">
        <v>4</v>
      </c>
    </row>
    <row r="131" spans="1:18" ht="15.75">
      <c r="A131" s="18">
        <v>130</v>
      </c>
      <c r="B131" s="3" t="s">
        <v>377</v>
      </c>
      <c r="C131" s="2" t="s">
        <v>520</v>
      </c>
      <c r="D131" s="4" t="s">
        <v>605</v>
      </c>
      <c r="E131" s="2" t="s">
        <v>735</v>
      </c>
      <c r="F131" s="15" t="s">
        <v>403</v>
      </c>
      <c r="G131" s="14" t="s">
        <v>44</v>
      </c>
      <c r="H131" s="14" t="s">
        <v>379</v>
      </c>
      <c r="I131" s="19">
        <v>0</v>
      </c>
      <c r="J131" s="19">
        <v>0</v>
      </c>
      <c r="K131" s="19">
        <v>4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f>SUM(I131:Q131)</f>
        <v>4</v>
      </c>
    </row>
    <row r="132" spans="1:18" ht="22.5">
      <c r="A132" s="16">
        <v>131</v>
      </c>
      <c r="B132" s="3" t="s">
        <v>204</v>
      </c>
      <c r="C132" s="2" t="s">
        <v>57</v>
      </c>
      <c r="D132" s="4" t="s">
        <v>598</v>
      </c>
      <c r="E132" s="4" t="s">
        <v>597</v>
      </c>
      <c r="F132" s="13" t="s">
        <v>162</v>
      </c>
      <c r="G132" s="13" t="s">
        <v>457</v>
      </c>
      <c r="H132" s="13" t="s">
        <v>458</v>
      </c>
      <c r="I132" s="18">
        <v>0</v>
      </c>
      <c r="J132" s="18">
        <v>0</v>
      </c>
      <c r="K132" s="18">
        <v>0</v>
      </c>
      <c r="L132" s="18">
        <v>0</v>
      </c>
      <c r="M132" s="18">
        <v>3</v>
      </c>
      <c r="N132" s="18">
        <v>0</v>
      </c>
      <c r="O132" s="18">
        <v>0</v>
      </c>
      <c r="P132" s="18">
        <v>0</v>
      </c>
      <c r="Q132" s="18">
        <v>0</v>
      </c>
      <c r="R132" s="18">
        <v>3</v>
      </c>
    </row>
    <row r="133" spans="1:18" ht="15.75">
      <c r="A133" s="18">
        <v>132</v>
      </c>
      <c r="B133" s="3" t="s">
        <v>138</v>
      </c>
      <c r="C133" s="2" t="s">
        <v>250</v>
      </c>
      <c r="D133" s="4" t="s">
        <v>599</v>
      </c>
      <c r="E133" s="2" t="s">
        <v>736</v>
      </c>
      <c r="F133" s="13" t="s">
        <v>74</v>
      </c>
      <c r="G133" s="13" t="s">
        <v>35</v>
      </c>
      <c r="H133" s="13" t="s">
        <v>50</v>
      </c>
      <c r="I133" s="18">
        <v>1</v>
      </c>
      <c r="J133" s="18">
        <v>0</v>
      </c>
      <c r="K133" s="18">
        <v>0</v>
      </c>
      <c r="L133" s="18">
        <v>0</v>
      </c>
      <c r="M133" s="18">
        <v>1</v>
      </c>
      <c r="N133" s="18">
        <v>0</v>
      </c>
      <c r="O133" s="18">
        <v>0</v>
      </c>
      <c r="P133" s="18">
        <v>0</v>
      </c>
      <c r="Q133" s="18">
        <v>0</v>
      </c>
      <c r="R133" s="18">
        <f>SUM(I133:Q133)</f>
        <v>2</v>
      </c>
    </row>
    <row r="134" spans="1:18" ht="15.75">
      <c r="A134" s="16">
        <v>133</v>
      </c>
      <c r="B134" s="3" t="s">
        <v>85</v>
      </c>
      <c r="C134" s="2" t="s">
        <v>232</v>
      </c>
      <c r="D134" s="4" t="s">
        <v>599</v>
      </c>
      <c r="E134" s="4" t="s">
        <v>607</v>
      </c>
      <c r="F134" s="13" t="s">
        <v>67</v>
      </c>
      <c r="G134" s="13" t="s">
        <v>41</v>
      </c>
      <c r="H134" s="13" t="s">
        <v>280</v>
      </c>
      <c r="I134" s="18">
        <v>0</v>
      </c>
      <c r="J134" s="18">
        <v>0</v>
      </c>
      <c r="K134" s="18">
        <v>2</v>
      </c>
      <c r="L134" s="18">
        <v>0</v>
      </c>
      <c r="M134" s="18">
        <v>0</v>
      </c>
      <c r="N134" s="18">
        <v>0</v>
      </c>
      <c r="O134" s="18">
        <v>0</v>
      </c>
      <c r="P134" s="18">
        <v>0</v>
      </c>
      <c r="Q134" s="18">
        <v>0</v>
      </c>
      <c r="R134" s="18">
        <v>2</v>
      </c>
    </row>
    <row r="135" spans="1:18" ht="15.75">
      <c r="A135" s="18">
        <v>134</v>
      </c>
      <c r="B135" s="3" t="s">
        <v>89</v>
      </c>
      <c r="C135" s="2" t="s">
        <v>90</v>
      </c>
      <c r="D135" s="4" t="s">
        <v>599</v>
      </c>
      <c r="E135" s="2" t="s">
        <v>737</v>
      </c>
      <c r="F135" s="13" t="s">
        <v>467</v>
      </c>
      <c r="G135" s="13" t="s">
        <v>469</v>
      </c>
      <c r="H135" s="13" t="s">
        <v>468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2</v>
      </c>
      <c r="Q135" s="18">
        <v>0</v>
      </c>
      <c r="R135" s="18">
        <v>2</v>
      </c>
    </row>
    <row r="136" spans="1:18" ht="25.5">
      <c r="A136" s="16">
        <v>135</v>
      </c>
      <c r="B136" s="3" t="s">
        <v>136</v>
      </c>
      <c r="C136" s="2" t="s">
        <v>465</v>
      </c>
      <c r="D136" s="4" t="s">
        <v>599</v>
      </c>
      <c r="E136" s="2" t="s">
        <v>681</v>
      </c>
      <c r="F136" s="13" t="s">
        <v>33</v>
      </c>
      <c r="G136" s="13" t="s">
        <v>238</v>
      </c>
      <c r="H136" s="13" t="s">
        <v>466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2</v>
      </c>
      <c r="Q136" s="16">
        <v>0</v>
      </c>
      <c r="R136" s="16">
        <f>SUM(I136:Q136)</f>
        <v>2</v>
      </c>
    </row>
    <row r="137" spans="1:18" ht="22.5">
      <c r="A137" s="18">
        <v>136</v>
      </c>
      <c r="B137" s="3" t="s">
        <v>137</v>
      </c>
      <c r="C137" s="2" t="s">
        <v>366</v>
      </c>
      <c r="D137" s="4" t="s">
        <v>599</v>
      </c>
      <c r="E137" s="2" t="s">
        <v>608</v>
      </c>
      <c r="F137" s="13" t="s">
        <v>74</v>
      </c>
      <c r="G137" s="13" t="s">
        <v>246</v>
      </c>
      <c r="H137" s="13" t="s">
        <v>487</v>
      </c>
      <c r="I137" s="18">
        <v>0</v>
      </c>
      <c r="J137" s="18">
        <v>0</v>
      </c>
      <c r="K137" s="18">
        <v>2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2</v>
      </c>
    </row>
    <row r="138" spans="1:18" ht="15.75">
      <c r="A138" s="16">
        <v>137</v>
      </c>
      <c r="B138" s="3" t="s">
        <v>315</v>
      </c>
      <c r="C138" s="2" t="s">
        <v>130</v>
      </c>
      <c r="D138" s="4" t="s">
        <v>605</v>
      </c>
      <c r="E138" s="2" t="s">
        <v>637</v>
      </c>
      <c r="F138" s="14" t="s">
        <v>74</v>
      </c>
      <c r="G138" s="14" t="s">
        <v>225</v>
      </c>
      <c r="H138" s="14" t="s">
        <v>29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2</v>
      </c>
      <c r="Q138" s="18">
        <v>0</v>
      </c>
      <c r="R138" s="18">
        <v>2</v>
      </c>
    </row>
    <row r="139" spans="1:18" ht="22.5">
      <c r="A139" s="18">
        <v>138</v>
      </c>
      <c r="B139" s="3" t="s">
        <v>541</v>
      </c>
      <c r="C139" s="2" t="s">
        <v>232</v>
      </c>
      <c r="D139" s="4" t="s">
        <v>605</v>
      </c>
      <c r="E139" s="2" t="s">
        <v>655</v>
      </c>
      <c r="F139" s="14" t="s">
        <v>403</v>
      </c>
      <c r="G139" s="14" t="s">
        <v>488</v>
      </c>
      <c r="H139" s="14" t="s">
        <v>543</v>
      </c>
      <c r="I139" s="16">
        <v>0</v>
      </c>
      <c r="J139" s="16">
        <v>0</v>
      </c>
      <c r="K139" s="16">
        <v>2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2</v>
      </c>
    </row>
    <row r="140" spans="1:18" ht="15.75">
      <c r="A140" s="16">
        <v>139</v>
      </c>
      <c r="B140" s="3" t="s">
        <v>656</v>
      </c>
      <c r="C140" s="2" t="s">
        <v>232</v>
      </c>
      <c r="D140" s="4" t="s">
        <v>599</v>
      </c>
      <c r="E140" s="2" t="s">
        <v>657</v>
      </c>
      <c r="F140" s="13" t="s">
        <v>74</v>
      </c>
      <c r="G140" s="13" t="s">
        <v>102</v>
      </c>
      <c r="H140" s="13" t="s">
        <v>234</v>
      </c>
      <c r="I140" s="21">
        <v>0</v>
      </c>
      <c r="J140" s="21">
        <v>0</v>
      </c>
      <c r="K140" s="21">
        <v>0</v>
      </c>
      <c r="L140" s="21">
        <v>0</v>
      </c>
      <c r="M140" s="21">
        <v>1</v>
      </c>
      <c r="N140" s="18">
        <v>0</v>
      </c>
      <c r="O140" s="18">
        <v>0</v>
      </c>
      <c r="P140" s="18">
        <v>0</v>
      </c>
      <c r="Q140" s="18">
        <v>0</v>
      </c>
      <c r="R140" s="18">
        <v>1</v>
      </c>
    </row>
    <row r="141" spans="1:18" ht="15.75">
      <c r="A141" s="18">
        <v>140</v>
      </c>
      <c r="B141" s="3" t="s">
        <v>154</v>
      </c>
      <c r="C141" s="2" t="s">
        <v>481</v>
      </c>
      <c r="D141" s="4" t="s">
        <v>599</v>
      </c>
      <c r="E141" s="2" t="s">
        <v>666</v>
      </c>
      <c r="F141" s="13" t="s">
        <v>74</v>
      </c>
      <c r="G141" s="13" t="s">
        <v>434</v>
      </c>
      <c r="H141" s="13" t="s">
        <v>171</v>
      </c>
      <c r="I141" s="18">
        <v>0</v>
      </c>
      <c r="J141" s="18">
        <v>0</v>
      </c>
      <c r="K141" s="18">
        <v>0</v>
      </c>
      <c r="L141" s="18">
        <v>0</v>
      </c>
      <c r="M141" s="18">
        <v>1</v>
      </c>
      <c r="N141" s="18">
        <v>0</v>
      </c>
      <c r="O141" s="18">
        <v>0</v>
      </c>
      <c r="P141" s="18">
        <v>0</v>
      </c>
      <c r="Q141" s="18">
        <v>0</v>
      </c>
      <c r="R141" s="18">
        <v>1</v>
      </c>
    </row>
    <row r="142" spans="1:18" ht="22.5">
      <c r="A142" s="16">
        <v>141</v>
      </c>
      <c r="B142" s="3" t="s">
        <v>188</v>
      </c>
      <c r="C142" s="2" t="s">
        <v>500</v>
      </c>
      <c r="D142" s="4" t="s">
        <v>602</v>
      </c>
      <c r="E142" s="2" t="s">
        <v>738</v>
      </c>
      <c r="F142" s="13" t="s">
        <v>502</v>
      </c>
      <c r="G142" s="13" t="s">
        <v>237</v>
      </c>
      <c r="H142" s="13" t="s">
        <v>553</v>
      </c>
      <c r="I142" s="18">
        <v>0</v>
      </c>
      <c r="J142" s="18">
        <v>0</v>
      </c>
      <c r="K142" s="18">
        <v>0</v>
      </c>
      <c r="L142" s="18">
        <v>0</v>
      </c>
      <c r="M142" s="18">
        <v>1</v>
      </c>
      <c r="N142" s="18">
        <v>0</v>
      </c>
      <c r="O142" s="18">
        <v>0</v>
      </c>
      <c r="P142" s="18">
        <v>0</v>
      </c>
      <c r="Q142" s="18">
        <v>0</v>
      </c>
      <c r="R142" s="18">
        <v>1</v>
      </c>
    </row>
    <row r="143" spans="1:18" ht="22.5">
      <c r="A143" s="18">
        <v>142</v>
      </c>
      <c r="B143" s="3" t="s">
        <v>196</v>
      </c>
      <c r="C143" s="2" t="s">
        <v>259</v>
      </c>
      <c r="D143" s="4" t="s">
        <v>598</v>
      </c>
      <c r="E143" s="2" t="s">
        <v>739</v>
      </c>
      <c r="F143" s="13" t="s">
        <v>74</v>
      </c>
      <c r="G143" s="13" t="s">
        <v>246</v>
      </c>
      <c r="H143" s="13" t="s">
        <v>123</v>
      </c>
      <c r="I143" s="18">
        <v>0</v>
      </c>
      <c r="J143" s="18">
        <v>0</v>
      </c>
      <c r="K143" s="18">
        <v>0</v>
      </c>
      <c r="L143" s="18">
        <v>0</v>
      </c>
      <c r="M143" s="18">
        <v>1</v>
      </c>
      <c r="N143" s="18">
        <v>0</v>
      </c>
      <c r="O143" s="18">
        <v>0</v>
      </c>
      <c r="P143" s="18">
        <v>0</v>
      </c>
      <c r="Q143" s="18">
        <v>0</v>
      </c>
      <c r="R143" s="18">
        <v>1</v>
      </c>
    </row>
    <row r="144" spans="1:18" ht="15.75">
      <c r="A144" s="16">
        <v>143</v>
      </c>
      <c r="B144" s="3" t="s">
        <v>206</v>
      </c>
      <c r="C144" s="2" t="s">
        <v>232</v>
      </c>
      <c r="D144" s="4" t="s">
        <v>598</v>
      </c>
      <c r="E144" s="2" t="s">
        <v>740</v>
      </c>
      <c r="F144" s="13" t="s">
        <v>67</v>
      </c>
      <c r="G144" s="13" t="s">
        <v>224</v>
      </c>
      <c r="H144" s="13" t="s">
        <v>253</v>
      </c>
      <c r="I144" s="18">
        <v>0</v>
      </c>
      <c r="J144" s="18">
        <v>0</v>
      </c>
      <c r="K144" s="18">
        <v>0</v>
      </c>
      <c r="L144" s="18">
        <v>0</v>
      </c>
      <c r="M144" s="18">
        <v>1</v>
      </c>
      <c r="N144" s="18">
        <v>0</v>
      </c>
      <c r="O144" s="18">
        <v>0</v>
      </c>
      <c r="P144" s="18">
        <v>0</v>
      </c>
      <c r="Q144" s="18">
        <v>0</v>
      </c>
      <c r="R144" s="18">
        <f>SUM(I144:Q144)</f>
        <v>1</v>
      </c>
    </row>
    <row r="145" spans="1:19" s="16" customFormat="1" ht="25.5">
      <c r="A145" s="18">
        <v>144</v>
      </c>
      <c r="B145" s="3" t="s">
        <v>323</v>
      </c>
      <c r="C145" s="2" t="s">
        <v>66</v>
      </c>
      <c r="D145" s="4" t="s">
        <v>605</v>
      </c>
      <c r="E145" s="2" t="s">
        <v>741</v>
      </c>
      <c r="F145" s="15" t="s">
        <v>429</v>
      </c>
      <c r="G145" s="13" t="s">
        <v>228</v>
      </c>
      <c r="H145" s="13" t="s">
        <v>61</v>
      </c>
      <c r="I145" s="18">
        <v>0</v>
      </c>
      <c r="J145" s="18">
        <v>0</v>
      </c>
      <c r="K145" s="18">
        <v>0</v>
      </c>
      <c r="L145" s="18">
        <v>0</v>
      </c>
      <c r="M145" s="18">
        <v>1</v>
      </c>
      <c r="N145" s="18">
        <v>0</v>
      </c>
      <c r="O145" s="18">
        <v>0</v>
      </c>
      <c r="P145" s="18">
        <v>0</v>
      </c>
      <c r="Q145" s="18">
        <v>0</v>
      </c>
      <c r="R145" s="18">
        <v>1</v>
      </c>
      <c r="S145" s="18"/>
    </row>
    <row r="146" spans="1:19" s="16" customFormat="1" ht="15.75">
      <c r="A146" s="16">
        <v>145</v>
      </c>
      <c r="B146" s="3" t="s">
        <v>173</v>
      </c>
      <c r="C146" s="2" t="s">
        <v>232</v>
      </c>
      <c r="D146" s="4" t="s">
        <v>594</v>
      </c>
      <c r="E146" s="2" t="s">
        <v>629</v>
      </c>
      <c r="F146" s="13" t="s">
        <v>74</v>
      </c>
      <c r="G146" s="13" t="s">
        <v>213</v>
      </c>
      <c r="H146" s="13" t="s">
        <v>214</v>
      </c>
      <c r="I146" s="16">
        <v>0</v>
      </c>
      <c r="J146" s="16">
        <v>0</v>
      </c>
      <c r="K146" s="16">
        <v>0</v>
      </c>
      <c r="L146" s="16">
        <v>0</v>
      </c>
      <c r="M146" s="16">
        <v>1</v>
      </c>
      <c r="N146" s="16">
        <v>0</v>
      </c>
      <c r="O146" s="16">
        <v>0</v>
      </c>
      <c r="P146" s="16">
        <v>0</v>
      </c>
      <c r="Q146" s="16">
        <v>0</v>
      </c>
      <c r="R146" s="18">
        <f>SUM(I146:Q146)</f>
        <v>1</v>
      </c>
      <c r="S146" s="18"/>
    </row>
    <row r="147" spans="1:18" ht="15.75">
      <c r="A147" s="18">
        <v>146</v>
      </c>
      <c r="B147" s="3" t="s">
        <v>71</v>
      </c>
      <c r="C147" s="2" t="s">
        <v>232</v>
      </c>
      <c r="D147" s="4" t="s">
        <v>599</v>
      </c>
      <c r="E147" s="2" t="s">
        <v>742</v>
      </c>
      <c r="F147" s="13" t="s">
        <v>74</v>
      </c>
      <c r="G147" s="13" t="s">
        <v>239</v>
      </c>
      <c r="H147" s="13" t="s">
        <v>275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</row>
    <row r="148" spans="1:18" ht="15.75">
      <c r="A148" s="16">
        <v>147</v>
      </c>
      <c r="B148" s="3" t="s">
        <v>77</v>
      </c>
      <c r="C148" s="2" t="s">
        <v>232</v>
      </c>
      <c r="D148" s="4" t="s">
        <v>599</v>
      </c>
      <c r="E148" s="2" t="s">
        <v>743</v>
      </c>
      <c r="F148" s="13" t="s">
        <v>74</v>
      </c>
      <c r="G148" s="13" t="s">
        <v>216</v>
      </c>
      <c r="H148" s="13" t="s">
        <v>212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</row>
    <row r="149" spans="1:18" ht="15.75">
      <c r="A149" s="18">
        <v>148</v>
      </c>
      <c r="B149" s="3" t="s">
        <v>546</v>
      </c>
      <c r="C149" s="2" t="s">
        <v>15</v>
      </c>
      <c r="D149" s="4" t="s">
        <v>599</v>
      </c>
      <c r="E149" s="2" t="s">
        <v>744</v>
      </c>
      <c r="F149" s="13" t="s">
        <v>307</v>
      </c>
      <c r="G149" s="13" t="s">
        <v>211</v>
      </c>
      <c r="H149" s="13" t="s">
        <v>547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</row>
    <row r="150" spans="1:18" ht="25.5">
      <c r="A150" s="16">
        <v>149</v>
      </c>
      <c r="B150" s="3" t="s">
        <v>374</v>
      </c>
      <c r="C150" s="2" t="s">
        <v>400</v>
      </c>
      <c r="D150" s="4" t="s">
        <v>599</v>
      </c>
      <c r="E150" s="2" t="s">
        <v>733</v>
      </c>
      <c r="F150" s="13" t="s">
        <v>74</v>
      </c>
      <c r="G150" s="13" t="s">
        <v>39</v>
      </c>
      <c r="H150" s="13" t="s">
        <v>401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</row>
    <row r="151" spans="1:19" ht="22.5">
      <c r="A151" s="18">
        <v>150</v>
      </c>
      <c r="B151" s="3" t="s">
        <v>374</v>
      </c>
      <c r="C151" s="2" t="s">
        <v>9</v>
      </c>
      <c r="D151" s="4" t="s">
        <v>599</v>
      </c>
      <c r="E151" s="2" t="s">
        <v>733</v>
      </c>
      <c r="F151" s="13" t="s">
        <v>307</v>
      </c>
      <c r="G151" s="13" t="s">
        <v>243</v>
      </c>
      <c r="H151" s="13" t="s">
        <v>438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16"/>
    </row>
    <row r="152" spans="1:19" ht="15.75">
      <c r="A152" s="16">
        <v>151</v>
      </c>
      <c r="B152" s="3" t="s">
        <v>84</v>
      </c>
      <c r="C152" s="2" t="s">
        <v>55</v>
      </c>
      <c r="D152" s="4" t="s">
        <v>599</v>
      </c>
      <c r="E152" s="2" t="s">
        <v>745</v>
      </c>
      <c r="F152" s="13" t="s">
        <v>467</v>
      </c>
      <c r="G152" s="13" t="s">
        <v>485</v>
      </c>
      <c r="H152" s="13" t="s">
        <v>486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16"/>
    </row>
    <row r="153" spans="1:19" ht="25.5">
      <c r="A153" s="18">
        <v>152</v>
      </c>
      <c r="B153" s="3" t="s">
        <v>6</v>
      </c>
      <c r="C153" s="2" t="s">
        <v>12</v>
      </c>
      <c r="D153" s="4" t="s">
        <v>599</v>
      </c>
      <c r="E153" s="2" t="s">
        <v>746</v>
      </c>
      <c r="F153" s="13" t="s">
        <v>74</v>
      </c>
      <c r="G153" s="13" t="s">
        <v>7</v>
      </c>
      <c r="H153" s="13" t="s">
        <v>8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6"/>
    </row>
    <row r="154" spans="1:19" ht="15.75">
      <c r="A154" s="16">
        <v>153</v>
      </c>
      <c r="B154" s="3" t="s">
        <v>131</v>
      </c>
      <c r="C154" s="2" t="s">
        <v>109</v>
      </c>
      <c r="D154" s="4" t="s">
        <v>599</v>
      </c>
      <c r="E154" s="2" t="s">
        <v>610</v>
      </c>
      <c r="F154" s="13" t="s">
        <v>67</v>
      </c>
      <c r="G154" s="13" t="s">
        <v>219</v>
      </c>
      <c r="H154" s="13" t="s">
        <v>48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6"/>
    </row>
    <row r="155" spans="1:19" ht="15.75">
      <c r="A155" s="18">
        <v>154</v>
      </c>
      <c r="B155" s="3" t="s">
        <v>146</v>
      </c>
      <c r="C155" s="2" t="s">
        <v>232</v>
      </c>
      <c r="D155" s="4" t="s">
        <v>599</v>
      </c>
      <c r="E155" s="2" t="s">
        <v>747</v>
      </c>
      <c r="F155" s="13" t="s">
        <v>74</v>
      </c>
      <c r="G155" s="13" t="s">
        <v>240</v>
      </c>
      <c r="H155" s="13" t="s">
        <v>264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6"/>
    </row>
    <row r="156" spans="1:19" ht="15.75">
      <c r="A156" s="16">
        <v>155</v>
      </c>
      <c r="B156" s="3" t="s">
        <v>152</v>
      </c>
      <c r="C156" s="2" t="s">
        <v>232</v>
      </c>
      <c r="D156" s="4" t="s">
        <v>599</v>
      </c>
      <c r="E156" s="2" t="s">
        <v>748</v>
      </c>
      <c r="F156" s="13" t="s">
        <v>74</v>
      </c>
      <c r="G156" s="13" t="s">
        <v>39</v>
      </c>
      <c r="H156" s="13" t="s">
        <v>576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8">
        <v>0</v>
      </c>
      <c r="S156" s="16"/>
    </row>
    <row r="157" spans="1:19" ht="22.5">
      <c r="A157" s="18">
        <v>156</v>
      </c>
      <c r="B157" s="3" t="s">
        <v>155</v>
      </c>
      <c r="C157" s="2" t="s">
        <v>389</v>
      </c>
      <c r="D157" s="4" t="s">
        <v>599</v>
      </c>
      <c r="E157" s="2" t="s">
        <v>604</v>
      </c>
      <c r="F157" s="13" t="s">
        <v>74</v>
      </c>
      <c r="G157" s="13" t="s">
        <v>34</v>
      </c>
      <c r="H157" s="13" t="s">
        <v>170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6"/>
    </row>
    <row r="158" spans="1:18" ht="15.75">
      <c r="A158" s="16">
        <v>157</v>
      </c>
      <c r="B158" s="3" t="s">
        <v>387</v>
      </c>
      <c r="C158" s="2" t="s">
        <v>232</v>
      </c>
      <c r="D158" s="4" t="s">
        <v>760</v>
      </c>
      <c r="E158" s="2" t="s">
        <v>749</v>
      </c>
      <c r="F158" s="13" t="s">
        <v>74</v>
      </c>
      <c r="G158" s="13" t="s">
        <v>36</v>
      </c>
      <c r="H158" s="13" t="s">
        <v>388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</row>
    <row r="159" spans="1:18" ht="15.75">
      <c r="A159" s="18">
        <v>158</v>
      </c>
      <c r="B159" s="3" t="s">
        <v>166</v>
      </c>
      <c r="C159" s="2" t="s">
        <v>56</v>
      </c>
      <c r="D159" s="4" t="s">
        <v>594</v>
      </c>
      <c r="E159" s="2" t="s">
        <v>703</v>
      </c>
      <c r="F159" s="13" t="s">
        <v>74</v>
      </c>
      <c r="G159" s="13" t="s">
        <v>96</v>
      </c>
      <c r="H159" s="13" t="s">
        <v>97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</row>
    <row r="160" spans="1:18" ht="33.75">
      <c r="A160" s="16">
        <v>159</v>
      </c>
      <c r="B160" s="3" t="s">
        <v>337</v>
      </c>
      <c r="C160" s="2" t="s">
        <v>494</v>
      </c>
      <c r="D160" s="2" t="s">
        <v>594</v>
      </c>
      <c r="E160" s="2" t="s">
        <v>595</v>
      </c>
      <c r="F160" s="13" t="s">
        <v>207</v>
      </c>
      <c r="G160" s="13" t="s">
        <v>227</v>
      </c>
      <c r="H160" s="13" t="s">
        <v>393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</row>
    <row r="161" spans="1:18" ht="22.5">
      <c r="A161" s="18">
        <v>160</v>
      </c>
      <c r="B161" s="3" t="s">
        <v>177</v>
      </c>
      <c r="C161" s="2" t="s">
        <v>5</v>
      </c>
      <c r="D161" s="4" t="s">
        <v>594</v>
      </c>
      <c r="E161" s="2" t="s">
        <v>750</v>
      </c>
      <c r="F161" s="13" t="s">
        <v>74</v>
      </c>
      <c r="G161" s="13" t="s">
        <v>238</v>
      </c>
      <c r="H161" s="13" t="s">
        <v>285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</row>
    <row r="162" spans="1:18" ht="15.75">
      <c r="A162" s="16">
        <v>161</v>
      </c>
      <c r="B162" s="3" t="s">
        <v>177</v>
      </c>
      <c r="C162" s="2" t="s">
        <v>112</v>
      </c>
      <c r="D162" s="4" t="s">
        <v>594</v>
      </c>
      <c r="E162" s="2" t="s">
        <v>750</v>
      </c>
      <c r="F162" s="13" t="s">
        <v>74</v>
      </c>
      <c r="G162" s="13" t="s">
        <v>42</v>
      </c>
      <c r="H162" s="13" t="s">
        <v>286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</row>
    <row r="163" spans="1:18" ht="15.75">
      <c r="A163" s="18">
        <v>162</v>
      </c>
      <c r="B163" s="3" t="s">
        <v>178</v>
      </c>
      <c r="C163" s="2" t="s">
        <v>566</v>
      </c>
      <c r="D163" s="4" t="s">
        <v>594</v>
      </c>
      <c r="E163" s="2" t="s">
        <v>751</v>
      </c>
      <c r="F163" s="13" t="s">
        <v>74</v>
      </c>
      <c r="G163" s="13" t="s">
        <v>35</v>
      </c>
      <c r="H163" s="13" t="s">
        <v>287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</row>
    <row r="164" spans="1:18" ht="25.5">
      <c r="A164" s="16">
        <v>163</v>
      </c>
      <c r="B164" s="3" t="s">
        <v>180</v>
      </c>
      <c r="C164" s="2" t="s">
        <v>232</v>
      </c>
      <c r="D164" s="4" t="s">
        <v>594</v>
      </c>
      <c r="E164" s="2" t="s">
        <v>752</v>
      </c>
      <c r="F164" s="13" t="s">
        <v>74</v>
      </c>
      <c r="G164" s="13" t="s">
        <v>133</v>
      </c>
      <c r="H164" s="13" t="s">
        <v>134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</row>
    <row r="165" spans="1:18" ht="15.75">
      <c r="A165" s="18">
        <v>164</v>
      </c>
      <c r="B165" s="3" t="s">
        <v>183</v>
      </c>
      <c r="C165" s="2" t="s">
        <v>115</v>
      </c>
      <c r="D165" s="4" t="s">
        <v>602</v>
      </c>
      <c r="E165" s="2" t="s">
        <v>753</v>
      </c>
      <c r="F165" s="13" t="s">
        <v>83</v>
      </c>
      <c r="G165" s="13" t="s">
        <v>218</v>
      </c>
      <c r="H165" s="13" t="s">
        <v>249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0</v>
      </c>
      <c r="Q165" s="18">
        <v>0</v>
      </c>
      <c r="R165" s="18">
        <v>0</v>
      </c>
    </row>
    <row r="166" spans="1:18" ht="15.75">
      <c r="A166" s="16">
        <v>165</v>
      </c>
      <c r="B166" s="3" t="s">
        <v>183</v>
      </c>
      <c r="C166" s="2" t="s">
        <v>116</v>
      </c>
      <c r="D166" s="4" t="s">
        <v>602</v>
      </c>
      <c r="E166" s="2" t="s">
        <v>753</v>
      </c>
      <c r="F166" s="13" t="s">
        <v>32</v>
      </c>
      <c r="G166" s="13" t="s">
        <v>309</v>
      </c>
      <c r="H166" s="13" t="s">
        <v>294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</row>
    <row r="167" spans="1:18" ht="15.75">
      <c r="A167" s="18">
        <v>166</v>
      </c>
      <c r="B167" s="3" t="s">
        <v>188</v>
      </c>
      <c r="C167" s="2" t="s">
        <v>119</v>
      </c>
      <c r="D167" s="4" t="s">
        <v>602</v>
      </c>
      <c r="E167" s="2" t="s">
        <v>738</v>
      </c>
      <c r="F167" s="13" t="s">
        <v>554</v>
      </c>
      <c r="G167" s="13" t="s">
        <v>555</v>
      </c>
      <c r="H167" s="13" t="s">
        <v>556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18">
        <v>0</v>
      </c>
      <c r="R167" s="18">
        <v>0</v>
      </c>
    </row>
    <row r="168" spans="1:18" ht="15.75">
      <c r="A168" s="16">
        <v>167</v>
      </c>
      <c r="B168" s="3" t="s">
        <v>193</v>
      </c>
      <c r="C168" s="2" t="s">
        <v>232</v>
      </c>
      <c r="D168" s="4" t="s">
        <v>598</v>
      </c>
      <c r="E168" s="2" t="s">
        <v>754</v>
      </c>
      <c r="F168" s="13" t="s">
        <v>207</v>
      </c>
      <c r="G168" s="13" t="s">
        <v>334</v>
      </c>
      <c r="H168" s="13" t="s">
        <v>335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</row>
    <row r="169" spans="1:18" ht="22.5">
      <c r="A169" s="18">
        <v>168</v>
      </c>
      <c r="B169" s="3" t="s">
        <v>312</v>
      </c>
      <c r="C169" s="2" t="s">
        <v>232</v>
      </c>
      <c r="D169" s="4" t="s">
        <v>605</v>
      </c>
      <c r="E169" s="2" t="s">
        <v>755</v>
      </c>
      <c r="F169" s="14" t="s">
        <v>74</v>
      </c>
      <c r="G169" s="14" t="s">
        <v>219</v>
      </c>
      <c r="H169" s="14" t="s">
        <v>416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</row>
    <row r="170" spans="1:18" ht="22.5">
      <c r="A170" s="16">
        <v>169</v>
      </c>
      <c r="B170" s="3" t="s">
        <v>314</v>
      </c>
      <c r="C170" s="2" t="s">
        <v>232</v>
      </c>
      <c r="D170" s="4" t="s">
        <v>605</v>
      </c>
      <c r="E170" s="4" t="s">
        <v>643</v>
      </c>
      <c r="F170" s="14" t="s">
        <v>74</v>
      </c>
      <c r="G170" s="14" t="s">
        <v>246</v>
      </c>
      <c r="H170" s="14" t="s">
        <v>510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</row>
    <row r="171" spans="1:18" ht="22.5">
      <c r="A171" s="18">
        <v>170</v>
      </c>
      <c r="B171" s="3" t="s">
        <v>343</v>
      </c>
      <c r="C171" s="2" t="s">
        <v>419</v>
      </c>
      <c r="D171" s="4" t="s">
        <v>605</v>
      </c>
      <c r="E171" s="2" t="s">
        <v>646</v>
      </c>
      <c r="F171" s="14" t="s">
        <v>33</v>
      </c>
      <c r="G171" s="14" t="s">
        <v>344</v>
      </c>
      <c r="H171" s="14" t="s">
        <v>345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</row>
    <row r="172" spans="1:18" ht="15.75">
      <c r="A172" s="16">
        <v>171</v>
      </c>
      <c r="B172" s="3" t="s">
        <v>318</v>
      </c>
      <c r="C172" s="2" t="s">
        <v>511</v>
      </c>
      <c r="D172" s="4" t="s">
        <v>605</v>
      </c>
      <c r="E172" s="4" t="s">
        <v>646</v>
      </c>
      <c r="F172" s="15" t="s">
        <v>403</v>
      </c>
      <c r="G172" s="15" t="s">
        <v>362</v>
      </c>
      <c r="H172" s="15" t="s">
        <v>432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</row>
    <row r="173" spans="1:18" ht="22.5">
      <c r="A173" s="18">
        <v>172</v>
      </c>
      <c r="B173" s="3" t="s">
        <v>395</v>
      </c>
      <c r="C173" s="2" t="s">
        <v>396</v>
      </c>
      <c r="D173" s="4" t="s">
        <v>605</v>
      </c>
      <c r="E173" s="2" t="s">
        <v>756</v>
      </c>
      <c r="F173" s="15" t="s">
        <v>122</v>
      </c>
      <c r="G173" s="14" t="s">
        <v>40</v>
      </c>
      <c r="H173" s="14" t="s">
        <v>397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</row>
    <row r="174" spans="1:18" ht="22.5">
      <c r="A174" s="16">
        <v>173</v>
      </c>
      <c r="B174" s="3" t="s">
        <v>444</v>
      </c>
      <c r="C174" s="2" t="s">
        <v>527</v>
      </c>
      <c r="D174" s="4" t="s">
        <v>605</v>
      </c>
      <c r="E174" s="4" t="s">
        <v>645</v>
      </c>
      <c r="F174" s="14" t="s">
        <v>526</v>
      </c>
      <c r="G174" s="14" t="s">
        <v>445</v>
      </c>
      <c r="H174" s="14" t="s">
        <v>446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</row>
    <row r="175" spans="1:18" ht="15.75">
      <c r="A175" s="18">
        <v>174</v>
      </c>
      <c r="B175" s="3" t="s">
        <v>477</v>
      </c>
      <c r="C175" s="2" t="s">
        <v>513</v>
      </c>
      <c r="D175" s="4" t="s">
        <v>605</v>
      </c>
      <c r="E175" s="4" t="s">
        <v>640</v>
      </c>
      <c r="F175" s="14" t="s">
        <v>74</v>
      </c>
      <c r="G175" s="14" t="s">
        <v>230</v>
      </c>
      <c r="H175" s="14" t="s">
        <v>476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</row>
    <row r="176" spans="1:18" ht="25.5">
      <c r="A176" s="16">
        <v>175</v>
      </c>
      <c r="B176" s="3" t="s">
        <v>542</v>
      </c>
      <c r="C176" s="2" t="s">
        <v>232</v>
      </c>
      <c r="D176" s="4" t="s">
        <v>605</v>
      </c>
      <c r="E176" s="2"/>
      <c r="F176" s="14" t="s">
        <v>544</v>
      </c>
      <c r="G176" s="14" t="s">
        <v>211</v>
      </c>
      <c r="H176" s="14" t="s">
        <v>545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</row>
    <row r="177" spans="1:19" s="16" customFormat="1" ht="15.75">
      <c r="A177" s="18">
        <v>176</v>
      </c>
      <c r="B177" s="3" t="s">
        <v>549</v>
      </c>
      <c r="C177" s="2" t="s">
        <v>557</v>
      </c>
      <c r="D177" s="4" t="s">
        <v>605</v>
      </c>
      <c r="E177" s="2" t="s">
        <v>658</v>
      </c>
      <c r="F177" s="14" t="s">
        <v>403</v>
      </c>
      <c r="G177" s="14" t="s">
        <v>242</v>
      </c>
      <c r="H177" s="14" t="s">
        <v>514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8"/>
    </row>
    <row r="178" spans="1:19" s="16" customFormat="1" ht="22.5">
      <c r="A178" s="16">
        <v>177</v>
      </c>
      <c r="B178" s="3" t="s">
        <v>558</v>
      </c>
      <c r="C178" s="2" t="s">
        <v>232</v>
      </c>
      <c r="D178" s="4" t="s">
        <v>605</v>
      </c>
      <c r="E178" s="4" t="s">
        <v>642</v>
      </c>
      <c r="F178" s="14" t="s">
        <v>122</v>
      </c>
      <c r="G178" s="14" t="s">
        <v>219</v>
      </c>
      <c r="H178" s="14" t="s">
        <v>559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8"/>
    </row>
    <row r="179" spans="1:19" s="16" customFormat="1" ht="22.5">
      <c r="A179" s="18">
        <v>178</v>
      </c>
      <c r="B179" s="3" t="s">
        <v>568</v>
      </c>
      <c r="C179" s="2" t="s">
        <v>569</v>
      </c>
      <c r="D179" s="4" t="s">
        <v>605</v>
      </c>
      <c r="E179" s="2" t="s">
        <v>653</v>
      </c>
      <c r="F179" s="14" t="s">
        <v>307</v>
      </c>
      <c r="G179" s="14" t="s">
        <v>570</v>
      </c>
      <c r="H179" s="14" t="s">
        <v>571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8"/>
    </row>
    <row r="180" spans="1:19" s="16" customFormat="1" ht="15.75">
      <c r="A180" s="16">
        <v>179</v>
      </c>
      <c r="B180" s="3" t="s">
        <v>461</v>
      </c>
      <c r="C180" s="2" t="s">
        <v>462</v>
      </c>
      <c r="D180" s="4" t="s">
        <v>599</v>
      </c>
      <c r="E180" s="2" t="s">
        <v>616</v>
      </c>
      <c r="F180" s="13" t="s">
        <v>378</v>
      </c>
      <c r="G180" s="13" t="s">
        <v>463</v>
      </c>
      <c r="H180" s="13" t="s">
        <v>464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8"/>
    </row>
    <row r="181" spans="1:19" s="16" customFormat="1" ht="15.75">
      <c r="A181" s="18">
        <v>180</v>
      </c>
      <c r="B181" s="3" t="s">
        <v>426</v>
      </c>
      <c r="C181" s="2" t="s">
        <v>232</v>
      </c>
      <c r="D181" s="4" t="s">
        <v>594</v>
      </c>
      <c r="E181" s="2" t="s">
        <v>627</v>
      </c>
      <c r="F181" s="13" t="s">
        <v>74</v>
      </c>
      <c r="G181" s="13" t="s">
        <v>219</v>
      </c>
      <c r="H181" s="13" t="s">
        <v>427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8">
        <f>SUM(I181:Q181)</f>
        <v>0</v>
      </c>
      <c r="S181" s="18"/>
    </row>
    <row r="182" spans="1:19" s="16" customFormat="1" ht="15.75">
      <c r="A182" s="16">
        <v>181</v>
      </c>
      <c r="B182" s="3" t="s">
        <v>179</v>
      </c>
      <c r="C182" s="2" t="s">
        <v>497</v>
      </c>
      <c r="D182" s="4" t="s">
        <v>594</v>
      </c>
      <c r="E182" s="2" t="s">
        <v>630</v>
      </c>
      <c r="F182" s="13" t="s">
        <v>74</v>
      </c>
      <c r="G182" s="13" t="s">
        <v>40</v>
      </c>
      <c r="H182" s="13" t="s">
        <v>373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8">
        <f>SUM(I182:Q182)</f>
        <v>0</v>
      </c>
      <c r="S182" s="18"/>
    </row>
    <row r="183" spans="1:19" s="16" customFormat="1" ht="15.75">
      <c r="A183" s="18">
        <v>182</v>
      </c>
      <c r="B183" s="3" t="s">
        <v>0</v>
      </c>
      <c r="C183" s="2" t="s">
        <v>1</v>
      </c>
      <c r="D183" s="4" t="s">
        <v>602</v>
      </c>
      <c r="E183" s="2" t="s">
        <v>631</v>
      </c>
      <c r="F183" s="13" t="s">
        <v>207</v>
      </c>
      <c r="G183" s="13" t="s">
        <v>244</v>
      </c>
      <c r="H183" s="13" t="s">
        <v>2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8">
        <v>0</v>
      </c>
      <c r="S183" s="18"/>
    </row>
    <row r="184" spans="1:19" s="16" customFormat="1" ht="15.75">
      <c r="A184" s="16">
        <v>183</v>
      </c>
      <c r="B184" s="3" t="s">
        <v>19</v>
      </c>
      <c r="C184" s="2" t="s">
        <v>20</v>
      </c>
      <c r="D184" s="4" t="s">
        <v>602</v>
      </c>
      <c r="E184" s="2" t="s">
        <v>632</v>
      </c>
      <c r="F184" s="13" t="s">
        <v>207</v>
      </c>
      <c r="G184" s="13" t="s">
        <v>368</v>
      </c>
      <c r="H184" s="13" t="s">
        <v>21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8"/>
    </row>
    <row r="185" spans="1:19" s="16" customFormat="1" ht="15.75">
      <c r="A185" s="18">
        <v>184</v>
      </c>
      <c r="B185" s="3" t="s">
        <v>81</v>
      </c>
      <c r="C185" s="2" t="s">
        <v>129</v>
      </c>
      <c r="D185" s="4" t="s">
        <v>605</v>
      </c>
      <c r="E185" s="2" t="s">
        <v>757</v>
      </c>
      <c r="F185" s="14" t="s">
        <v>74</v>
      </c>
      <c r="G185" s="14" t="s">
        <v>34</v>
      </c>
      <c r="H185" s="14" t="s">
        <v>200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8"/>
    </row>
    <row r="186" spans="1:19" s="16" customFormat="1" ht="15.75">
      <c r="A186" s="16">
        <v>185</v>
      </c>
      <c r="B186" s="3" t="s">
        <v>473</v>
      </c>
      <c r="C186" s="2" t="s">
        <v>232</v>
      </c>
      <c r="D186" s="4" t="s">
        <v>605</v>
      </c>
      <c r="E186" s="4" t="s">
        <v>758</v>
      </c>
      <c r="F186" s="14" t="s">
        <v>403</v>
      </c>
      <c r="G186" s="14" t="s">
        <v>219</v>
      </c>
      <c r="H186" s="14" t="s">
        <v>474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8"/>
    </row>
    <row r="187" spans="1:19" s="16" customFormat="1" ht="22.5">
      <c r="A187" s="18">
        <v>186</v>
      </c>
      <c r="B187" s="3" t="s">
        <v>399</v>
      </c>
      <c r="C187" s="2" t="s">
        <v>422</v>
      </c>
      <c r="D187" s="4" t="s">
        <v>605</v>
      </c>
      <c r="E187" s="4" t="s">
        <v>759</v>
      </c>
      <c r="F187" s="15" t="s">
        <v>403</v>
      </c>
      <c r="G187" s="14" t="s">
        <v>244</v>
      </c>
      <c r="H187" s="14" t="s">
        <v>521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8"/>
    </row>
    <row r="188" spans="2:19" ht="15.75">
      <c r="B188" s="3"/>
      <c r="C188" s="2"/>
      <c r="D188" s="2"/>
      <c r="E188" s="2"/>
      <c r="F188" s="14"/>
      <c r="G188" s="14"/>
      <c r="H188" s="14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</row>
    <row r="189" ht="12.75">
      <c r="M189" s="16"/>
    </row>
  </sheetData>
  <sheetProtection/>
  <printOptions gridLines="1"/>
  <pageMargins left="0.15748031496062992" right="0.15748031496062992" top="0.2362204724409449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wum</cp:lastModifiedBy>
  <cp:lastPrinted>2014-09-18T12:48:30Z</cp:lastPrinted>
  <dcterms:created xsi:type="dcterms:W3CDTF">2007-11-20T12:30:30Z</dcterms:created>
  <dcterms:modified xsi:type="dcterms:W3CDTF">2014-11-16T22:46:09Z</dcterms:modified>
  <cp:category/>
  <cp:version/>
  <cp:contentType/>
  <cp:contentStatus/>
</cp:coreProperties>
</file>